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3"/>
  </bookViews>
  <sheets>
    <sheet name="income_s" sheetId="1" r:id="rId1"/>
    <sheet name="BS" sheetId="2" r:id="rId2"/>
    <sheet name="CF" sheetId="3" r:id="rId3"/>
    <sheet name="equity" sheetId="4" r:id="rId4"/>
    <sheet name="BMSB" sheetId="5" r:id="rId5"/>
  </sheets>
  <definedNames>
    <definedName name="_xlnm.Print_Area" localSheetId="4">'BMSB'!$A$1:$F$20</definedName>
    <definedName name="_xlnm.Print_Area" localSheetId="1">'BS'!$A$1:$F$71</definedName>
    <definedName name="_xlnm.Print_Area" localSheetId="2">'CF'!$A$1:$H$57</definedName>
    <definedName name="_xlnm.Print_Area" localSheetId="0">'income_s'!$A$1:$G$56</definedName>
  </definedNames>
  <calcPr fullCalcOnLoad="1"/>
</workbook>
</file>

<file path=xl/sharedStrings.xml><?xml version="1.0" encoding="utf-8"?>
<sst xmlns="http://schemas.openxmlformats.org/spreadsheetml/2006/main" count="222" uniqueCount="159">
  <si>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</si>
  <si>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</si>
  <si>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</si>
  <si>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</si>
  <si>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</si>
  <si>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</si>
  <si>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</si>
  <si>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</si>
  <si>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</si>
  <si>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</si>
  <si>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</si>
  <si>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</si>
  <si>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</si>
  <si>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</si>
  <si>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</si>
  <si>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</si>
  <si>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</si>
  <si>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</si>
  <si>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</si>
  <si>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</si>
  <si>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</si>
  <si>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</si>
  <si>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</si>
  <si>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</si>
  <si>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</si>
  <si>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</si>
  <si>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</si>
  <si>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</si>
  <si>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</si>
  <si>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</si>
  <si>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</si>
  <si>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</si>
  <si>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</si>
  <si>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</si>
  <si>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</si>
  <si>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</si>
  <si>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Deferred taxation</t>
  </si>
  <si>
    <t>Distributable</t>
  </si>
  <si>
    <t>Share</t>
  </si>
  <si>
    <t xml:space="preserve">Share </t>
  </si>
  <si>
    <t>Goodwill on consolidation</t>
  </si>
  <si>
    <t>Cash and bank balances</t>
  </si>
  <si>
    <t>Bank borrowings</t>
  </si>
  <si>
    <t>Gross amount due from customers</t>
  </si>
  <si>
    <t>Tax recoverable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</si>
  <si>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</si>
  <si>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</si>
  <si>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</si>
  <si>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</si>
  <si>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</si>
  <si>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</si>
  <si>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</si>
  <si>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</si>
  <si>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</si>
  <si>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</si>
  <si>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</si>
  <si>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</si>
  <si>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</si>
  <si>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in quoted shares</t>
  </si>
  <si>
    <t>Investment properties</t>
  </si>
  <si>
    <t>Tax refund</t>
  </si>
  <si>
    <t>ADDITIONAL INFORMATION</t>
  </si>
  <si>
    <t>Gross interest income</t>
  </si>
  <si>
    <t>Gross interest expense</t>
  </si>
  <si>
    <t>Dividend payable</t>
  </si>
  <si>
    <t>Net profit before taxation</t>
  </si>
  <si>
    <t>Profit before taxation</t>
  </si>
  <si>
    <t>Proceeds from disposal of quoted share</t>
  </si>
  <si>
    <t>Non-Current assets</t>
  </si>
  <si>
    <t>Non-current liabilities</t>
  </si>
  <si>
    <t>Acquisition of property, plant &amp; equipment</t>
  </si>
  <si>
    <t>Property development costs</t>
  </si>
  <si>
    <t>ended</t>
  </si>
  <si>
    <t>Profit from operations</t>
  </si>
  <si>
    <t>Gross amount due to customers</t>
  </si>
  <si>
    <t>PLB ENGINEERING BERHAD (For BMSB purposes only - Not for public release)</t>
  </si>
  <si>
    <t>31-08-06</t>
  </si>
  <si>
    <t>Cash flow on acquisition of subsidiary company</t>
  </si>
  <si>
    <t>Additional investment in jointly controlled entity</t>
  </si>
  <si>
    <t>Fixed deposits with licensed banks</t>
  </si>
  <si>
    <t>Attributable to:</t>
  </si>
  <si>
    <t>Equity holders of the parent</t>
  </si>
  <si>
    <t>Total Equity</t>
  </si>
  <si>
    <t>Minority</t>
  </si>
  <si>
    <t>Interest</t>
  </si>
  <si>
    <t>Equity</t>
  </si>
  <si>
    <t>Profit after finance cost</t>
  </si>
  <si>
    <t>Net Profit for the period</t>
  </si>
  <si>
    <t>(The Condensed Consolidated Income Statements should be read in conjunction with the Annual Financial Statements for the year</t>
  </si>
  <si>
    <t>(The Condensed Consolidated Balance Sheet should be read in conjunction with the Annual Financial Statements for the year</t>
  </si>
  <si>
    <t>Retained</t>
  </si>
  <si>
    <t>Profits</t>
  </si>
  <si>
    <t>Net Profit For The Year</t>
  </si>
  <si>
    <t>Payment Of Dividends</t>
  </si>
  <si>
    <t>Balance as at 1 September 2005</t>
  </si>
  <si>
    <t>(The Condensed Consolidated Statement of Changes in Equity should be read in conjunction with the Annual Financial Statements for the year</t>
  </si>
  <si>
    <t>Cash Flows From Operating Activities</t>
  </si>
  <si>
    <t>Operating profit before working capital changes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</si>
  <si>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</si>
  <si>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</si>
  <si>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</si>
  <si>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</si>
  <si>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</si>
  <si>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 xml:space="preserve"> ended 31 August 2006 and the accompanying explanatory notes attached.)</t>
  </si>
  <si>
    <t>Balance as at 1 September 2006</t>
  </si>
  <si>
    <t xml:space="preserve">(The Condensed Consolidated Cash Flow Statement should be read in conjunction with the Annual Financial </t>
  </si>
  <si>
    <t xml:space="preserve"> Statement for the year ended 31 August 2006 and the accompanying explanatory notes attached.)</t>
  </si>
  <si>
    <t xml:space="preserve">            Equity Attributable to Equity Holders of the Parent</t>
  </si>
  <si>
    <t>Basic(sen)</t>
  </si>
  <si>
    <t>Earning per share attributable to</t>
  </si>
  <si>
    <t>equity holders of the parent:-</t>
  </si>
  <si>
    <t>Share of results of a jointly controlled entity</t>
  </si>
  <si>
    <t>Effect of FRS 3</t>
  </si>
  <si>
    <t>Net decrease in Cash And Cash Equivalents</t>
  </si>
  <si>
    <t>Investment in an associated company</t>
  </si>
  <si>
    <t>Investment in a jointly controlled entity</t>
  </si>
  <si>
    <t>Proceed From Bank Borrowings</t>
  </si>
  <si>
    <t>(Restated)</t>
  </si>
  <si>
    <t>Net cash (used in)/provided by operating activities</t>
  </si>
  <si>
    <t>Cash (used in)/provided by operations</t>
  </si>
  <si>
    <t>Share of results of an associated company</t>
  </si>
  <si>
    <t>Non-cash items - operating</t>
  </si>
  <si>
    <t>Cash Flows From Financing Activities</t>
  </si>
  <si>
    <t>Net cash from financing activities</t>
  </si>
  <si>
    <t>Effect of acquisition on MI</t>
  </si>
  <si>
    <t>Payment of Dividends</t>
  </si>
  <si>
    <t>CONDENSED CONSOLIDATED INCOME STATEMENT FOR THE YEAR ENDED 31 AUGUST 2007</t>
  </si>
  <si>
    <t>CONDENSED CONSOLIDATED BALANCE SHEET AS AT 31 AUGUST 2007</t>
  </si>
  <si>
    <t>CONDENSED CONSOLIDATED STATEMENT OF CHANGES IN EQUITY FOR THE YEAR ENDED 31 AUGUST 2007</t>
  </si>
  <si>
    <t>CONDENSED CONSOLIDATED CASH FLOW STATEMENT FOR THE YEAR ENDED 31 AUGUST 2007</t>
  </si>
  <si>
    <t>(31-08-07)</t>
  </si>
  <si>
    <t>(31-08-06)</t>
  </si>
  <si>
    <t>31-08-07</t>
  </si>
  <si>
    <t>Amount due from associated company</t>
  </si>
  <si>
    <t>Amount due to Maintenance A/c</t>
  </si>
  <si>
    <t>Amount due to shareholder</t>
  </si>
  <si>
    <t>12 months period ended 31 August 2007</t>
  </si>
  <si>
    <t>12 months period ended 31 August 2006</t>
  </si>
  <si>
    <t>Balance as at 31 August 2007</t>
  </si>
  <si>
    <t>Balance as at 31 August 2006</t>
  </si>
  <si>
    <t>12 months</t>
  </si>
  <si>
    <t>31-08-2007</t>
  </si>
  <si>
    <t>31-08-2006</t>
  </si>
  <si>
    <t>Impairment  Loss</t>
  </si>
  <si>
    <t>Issue of share capital</t>
  </si>
  <si>
    <t>Net cash used in investing activities</t>
  </si>
  <si>
    <t xml:space="preserve">Proceeds from issue of share capital </t>
  </si>
  <si>
    <t>ASSETS</t>
  </si>
  <si>
    <t>TOTAL ASSETS</t>
  </si>
  <si>
    <t>EQUITY AND LIABILITIES</t>
  </si>
  <si>
    <t>Retained profits</t>
  </si>
  <si>
    <t>Total Liabilities</t>
  </si>
  <si>
    <t>TOTAL EQUITY AND LIABILITIES</t>
  </si>
  <si>
    <t>Land held for sale</t>
  </si>
  <si>
    <t>Land held for property development</t>
  </si>
  <si>
    <t>Trade receivables</t>
  </si>
  <si>
    <t>Other receivables, deposits and prepayments</t>
  </si>
  <si>
    <t>Trade payables</t>
  </si>
  <si>
    <t xml:space="preserve">Other payables and accruals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</si>
</sst>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68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Alignment="1">
      <alignment horizontal="center"/>
    </xf>
    <xf numFmtId="180" fontId="0" fillId="0" borderId="5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5" xfId="17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/>
    </xf>
    <xf numFmtId="180" fontId="18" fillId="0" borderId="0" xfId="15" applyNumberFormat="1" applyFont="1" applyAlignment="1">
      <alignment/>
    </xf>
    <xf numFmtId="180" fontId="17" fillId="2" borderId="0" xfId="15" applyNumberFormat="1" applyFont="1" applyFill="1" applyAlignment="1">
      <alignment/>
    </xf>
    <xf numFmtId="180" fontId="17" fillId="0" borderId="2" xfId="15" applyNumberFormat="1" applyFont="1" applyBorder="1" applyAlignment="1">
      <alignment/>
    </xf>
    <xf numFmtId="177" fontId="17" fillId="0" borderId="0" xfId="15" applyNumberFormat="1" applyFont="1" applyAlignment="1">
      <alignment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180" fontId="1" fillId="0" borderId="3" xfId="15" applyNumberFormat="1" applyFont="1" applyBorder="1" applyAlignment="1">
      <alignment/>
    </xf>
    <xf numFmtId="180" fontId="1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 quotePrefix="1">
      <alignment horizontal="center"/>
    </xf>
    <xf numFmtId="180" fontId="17" fillId="0" borderId="0" xfId="17" applyNumberFormat="1" applyFont="1" applyFill="1" applyAlignment="1">
      <alignment horizontal="center"/>
    </xf>
    <xf numFmtId="180" fontId="17" fillId="0" borderId="2" xfId="17" applyNumberFormat="1" applyFont="1" applyFill="1" applyBorder="1" applyAlignment="1">
      <alignment horizontal="center"/>
    </xf>
    <xf numFmtId="180" fontId="17" fillId="0" borderId="2" xfId="17" applyNumberFormat="1" applyFont="1" applyFill="1" applyBorder="1" applyAlignment="1">
      <alignment/>
    </xf>
    <xf numFmtId="180" fontId="17" fillId="0" borderId="2" xfId="17" applyNumberFormat="1" applyFont="1" applyFill="1" applyBorder="1" applyAlignment="1" quotePrefix="1">
      <alignment horizontal="center"/>
    </xf>
    <xf numFmtId="180" fontId="17" fillId="0" borderId="0" xfId="0" applyNumberFormat="1" applyFont="1" applyAlignment="1">
      <alignment/>
    </xf>
    <xf numFmtId="175" fontId="17" fillId="0" borderId="0" xfId="15" applyNumberFormat="1" applyFont="1" applyBorder="1" applyAlignment="1">
      <alignment/>
    </xf>
    <xf numFmtId="175" fontId="17" fillId="0" borderId="2" xfId="15" applyNumberFormat="1" applyFont="1" applyBorder="1" applyAlignment="1">
      <alignment/>
    </xf>
    <xf numFmtId="175" fontId="17" fillId="0" borderId="0" xfId="15" applyNumberFormat="1" applyFont="1" applyAlignment="1">
      <alignment/>
    </xf>
    <xf numFmtId="180" fontId="17" fillId="2" borderId="0" xfId="15" applyNumberFormat="1" applyFont="1" applyFill="1" applyBorder="1" applyAlignment="1">
      <alignment/>
    </xf>
    <xf numFmtId="180" fontId="17" fillId="0" borderId="0" xfId="15" applyNumberFormat="1" applyFont="1" applyBorder="1" applyAlignment="1">
      <alignment/>
    </xf>
    <xf numFmtId="185" fontId="17" fillId="2" borderId="7" xfId="15" applyNumberFormat="1" applyFont="1" applyFill="1" applyBorder="1" applyAlignment="1">
      <alignment/>
    </xf>
    <xf numFmtId="185" fontId="17" fillId="2" borderId="6" xfId="15" applyNumberFormat="1" applyFont="1" applyFill="1" applyBorder="1" applyAlignment="1">
      <alignment/>
    </xf>
    <xf numFmtId="185" fontId="17" fillId="2" borderId="8" xfId="15" applyNumberFormat="1" applyFont="1" applyFill="1" applyBorder="1" applyAlignment="1">
      <alignment/>
    </xf>
    <xf numFmtId="185" fontId="17" fillId="2" borderId="0" xfId="15" applyNumberFormat="1" applyFont="1" applyFill="1" applyBorder="1" applyAlignment="1">
      <alignment/>
    </xf>
    <xf numFmtId="185" fontId="17" fillId="0" borderId="8" xfId="15" applyNumberFormat="1" applyFont="1" applyBorder="1" applyAlignment="1">
      <alignment/>
    </xf>
    <xf numFmtId="185" fontId="17" fillId="0" borderId="0" xfId="15" applyNumberFormat="1" applyFont="1" applyBorder="1" applyAlignment="1">
      <alignment/>
    </xf>
    <xf numFmtId="175" fontId="17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Alignment="1">
      <alignment/>
    </xf>
    <xf numFmtId="180" fontId="20" fillId="0" borderId="0" xfId="17" applyNumberFormat="1" applyFont="1" applyFill="1" applyBorder="1" applyAlignment="1">
      <alignment/>
    </xf>
    <xf numFmtId="180" fontId="21" fillId="0" borderId="0" xfId="17" applyNumberFormat="1" applyFont="1" applyFill="1" applyBorder="1" applyAlignment="1">
      <alignment/>
    </xf>
    <xf numFmtId="180" fontId="20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180" fontId="15" fillId="0" borderId="0" xfId="15" applyNumberFormat="1" applyFont="1" applyFill="1" applyBorder="1" applyAlignment="1">
      <alignment/>
    </xf>
    <xf numFmtId="185" fontId="17" fillId="0" borderId="3" xfId="15" applyNumberFormat="1" applyFont="1" applyBorder="1" applyAlignment="1">
      <alignment/>
    </xf>
    <xf numFmtId="41" fontId="15" fillId="0" borderId="2" xfId="15" applyNumberFormat="1" applyFont="1" applyFill="1" applyBorder="1" applyAlignment="1">
      <alignment/>
    </xf>
    <xf numFmtId="180" fontId="19" fillId="0" borderId="0" xfId="17" applyNumberFormat="1" applyFont="1" applyFill="1" applyBorder="1" applyAlignment="1">
      <alignment horizontal="center"/>
    </xf>
    <xf numFmtId="180" fontId="19" fillId="0" borderId="0" xfId="17" applyNumberFormat="1" applyFont="1" applyFill="1" applyBorder="1" applyAlignment="1">
      <alignment/>
    </xf>
    <xf numFmtId="180" fontId="19" fillId="0" borderId="0" xfId="17" applyNumberFormat="1" applyFont="1" applyFill="1" applyBorder="1" applyAlignment="1" quotePrefix="1">
      <alignment horizontal="center"/>
    </xf>
    <xf numFmtId="180" fontId="15" fillId="0" borderId="8" xfId="15" applyNumberFormat="1" applyFont="1" applyFill="1" applyBorder="1" applyAlignment="1">
      <alignment/>
    </xf>
    <xf numFmtId="180" fontId="1" fillId="0" borderId="9" xfId="17" applyNumberFormat="1" applyFont="1" applyFill="1" applyBorder="1" applyAlignment="1">
      <alignment/>
    </xf>
    <xf numFmtId="43" fontId="17" fillId="0" borderId="5" xfId="15" applyNumberFormat="1" applyFont="1" applyBorder="1" applyAlignment="1">
      <alignment/>
    </xf>
    <xf numFmtId="180" fontId="17" fillId="0" borderId="0" xfId="17" applyNumberFormat="1" applyFont="1" applyFill="1" applyBorder="1" applyAlignment="1" quotePrefix="1">
      <alignment/>
    </xf>
    <xf numFmtId="37" fontId="15" fillId="0" borderId="7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180" fontId="17" fillId="0" borderId="9" xfId="17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 horizontal="center"/>
    </xf>
    <xf numFmtId="180" fontId="1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/>
    </xf>
    <xf numFmtId="180" fontId="0" fillId="0" borderId="2" xfId="15" applyNumberFormat="1" applyFont="1" applyFill="1" applyBorder="1" applyAlignment="1">
      <alignment/>
    </xf>
    <xf numFmtId="180" fontId="1" fillId="0" borderId="2" xfId="15" applyNumberFormat="1" applyFont="1" applyFill="1" applyBorder="1" applyAlignment="1">
      <alignment/>
    </xf>
    <xf numFmtId="180" fontId="0" fillId="0" borderId="0" xfId="15" applyNumberFormat="1" applyFont="1" applyFill="1" applyAlignment="1" quotePrefix="1">
      <alignment horizontal="right"/>
    </xf>
    <xf numFmtId="180" fontId="1" fillId="0" borderId="3" xfId="15" applyNumberFormat="1" applyFont="1" applyFill="1" applyBorder="1" applyAlignment="1">
      <alignment/>
    </xf>
    <xf numFmtId="43" fontId="0" fillId="0" borderId="5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80" fontId="15" fillId="0" borderId="0" xfId="17" applyNumberFormat="1" applyFont="1" applyFill="1" applyBorder="1" applyAlignment="1">
      <alignment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9" xfId="17" applyNumberFormat="1" applyFont="1" applyFill="1" applyBorder="1" applyAlignment="1">
      <alignment/>
    </xf>
    <xf numFmtId="43" fontId="17" fillId="0" borderId="0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/>
    </xf>
    <xf numFmtId="180" fontId="17" fillId="0" borderId="0" xfId="15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5" fontId="17" fillId="0" borderId="6" xfId="15" applyNumberFormat="1" applyFont="1" applyBorder="1" applyAlignment="1">
      <alignment/>
    </xf>
    <xf numFmtId="180" fontId="15" fillId="0" borderId="6" xfId="15" applyNumberFormat="1" applyFont="1" applyFill="1" applyBorder="1" applyAlignment="1">
      <alignment/>
    </xf>
    <xf numFmtId="180" fontId="17" fillId="0" borderId="0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41" fontId="15" fillId="0" borderId="8" xfId="15" applyNumberFormat="1" applyFont="1" applyFill="1" applyBorder="1" applyAlignment="1">
      <alignment/>
    </xf>
    <xf numFmtId="180" fontId="1" fillId="0" borderId="9" xfId="15" applyNumberFormat="1" applyFont="1" applyFill="1" applyBorder="1" applyAlignment="1">
      <alignment/>
    </xf>
    <xf numFmtId="180" fontId="0" fillId="0" borderId="9" xfId="15" applyNumberFormat="1" applyFont="1" applyBorder="1" applyAlignment="1">
      <alignment/>
    </xf>
    <xf numFmtId="0" fontId="1" fillId="0" borderId="0" xfId="0" applyFont="1" applyFill="1" applyAlignment="1">
      <alignment/>
    </xf>
    <xf numFmtId="173" fontId="22" fillId="0" borderId="0" xfId="15" applyFont="1" applyAlignment="1">
      <alignment/>
    </xf>
    <xf numFmtId="173" fontId="15" fillId="0" borderId="6" xfId="15" applyFont="1" applyFill="1" applyBorder="1" applyAlignment="1">
      <alignment/>
    </xf>
    <xf numFmtId="173" fontId="15" fillId="0" borderId="7" xfId="15" applyFont="1" applyFill="1" applyBorder="1" applyAlignment="1">
      <alignment/>
    </xf>
    <xf numFmtId="37" fontId="17" fillId="0" borderId="7" xfId="15" applyNumberFormat="1" applyFont="1" applyBorder="1" applyAlignment="1">
      <alignment/>
    </xf>
    <xf numFmtId="185" fontId="17" fillId="0" borderId="7" xfId="15" applyNumberFormat="1" applyFont="1" applyBorder="1" applyAlignment="1">
      <alignment/>
    </xf>
    <xf numFmtId="37" fontId="15" fillId="0" borderId="7" xfId="15" applyNumberFormat="1" applyFont="1" applyFill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</xdr:row>
      <xdr:rowOff>85725</xdr:rowOff>
    </xdr:from>
    <xdr:to>
      <xdr:col>9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5486400" y="1190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5</xdr:col>
      <xdr:colOff>333375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1"/>
  <sheetViews>
    <sheetView showGridLines="0" workbookViewId="0" topLeftCell="A25">
      <selection activeCell="F34" sqref="F34"/>
    </sheetView>
  </sheetViews>
  <sheetFormatPr defaultColWidth="9.33203125" defaultRowHeight="12.75"/>
  <cols>
    <col min="1" max="1" width="38.83203125" style="11" customWidth="1"/>
    <col min="2" max="2" width="1.171875" style="11" customWidth="1"/>
    <col min="3" max="3" width="16" style="11" customWidth="1"/>
    <col min="4" max="4" width="17.66015625" style="11" customWidth="1"/>
    <col min="5" max="5" width="1.66796875" style="11" customWidth="1"/>
    <col min="6" max="6" width="15.8320312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44"/>
    </row>
    <row r="2" ht="12.75">
      <c r="A2" s="7" t="s">
        <v>10</v>
      </c>
    </row>
    <row r="3" ht="12.75">
      <c r="A3" s="7"/>
    </row>
    <row r="4" ht="12.75">
      <c r="A4" s="6" t="s">
        <v>126</v>
      </c>
    </row>
    <row r="5" spans="1:2" ht="12.75">
      <c r="A5" s="4" t="s">
        <v>11</v>
      </c>
      <c r="B5" s="13"/>
    </row>
    <row r="7" spans="3:10" ht="12.75">
      <c r="C7" s="14" t="s">
        <v>12</v>
      </c>
      <c r="D7" s="14"/>
      <c r="E7" s="14"/>
      <c r="F7" s="15" t="s">
        <v>13</v>
      </c>
      <c r="G7" s="15"/>
      <c r="H7" s="16"/>
      <c r="J7" s="16"/>
    </row>
    <row r="8" spans="3:10" ht="12.75">
      <c r="C8" s="14"/>
      <c r="D8" s="17" t="s">
        <v>15</v>
      </c>
      <c r="E8" s="14"/>
      <c r="F8" s="15"/>
      <c r="G8" s="18" t="s">
        <v>15</v>
      </c>
      <c r="H8" s="16"/>
      <c r="J8" s="16"/>
    </row>
    <row r="9" spans="3:7" ht="12.75">
      <c r="C9" s="67" t="s">
        <v>14</v>
      </c>
      <c r="D9" s="17" t="s">
        <v>17</v>
      </c>
      <c r="E9" s="17"/>
      <c r="F9" s="75" t="s">
        <v>14</v>
      </c>
      <c r="G9" s="18" t="s">
        <v>17</v>
      </c>
    </row>
    <row r="10" spans="3:7" ht="12.75">
      <c r="C10" s="67" t="s">
        <v>16</v>
      </c>
      <c r="D10" s="17" t="s">
        <v>16</v>
      </c>
      <c r="E10" s="17"/>
      <c r="F10" s="75" t="s">
        <v>18</v>
      </c>
      <c r="G10" s="18" t="s">
        <v>16</v>
      </c>
    </row>
    <row r="11" spans="3:7" ht="12.75">
      <c r="C11" s="68" t="s">
        <v>130</v>
      </c>
      <c r="D11" s="57" t="s">
        <v>131</v>
      </c>
      <c r="E11" s="57"/>
      <c r="F11" s="76" t="str">
        <f>C11</f>
        <v>(31-08-07)</v>
      </c>
      <c r="G11" s="58" t="str">
        <f>D11</f>
        <v>(31-08-06)</v>
      </c>
    </row>
    <row r="12" spans="3:7" ht="12.75">
      <c r="C12" s="67" t="s">
        <v>0</v>
      </c>
      <c r="D12" s="17" t="s">
        <v>0</v>
      </c>
      <c r="E12" s="17"/>
      <c r="F12" s="67" t="s">
        <v>0</v>
      </c>
      <c r="G12" s="17" t="s">
        <v>0</v>
      </c>
    </row>
    <row r="13" spans="3:7" ht="12.75">
      <c r="C13" s="67"/>
      <c r="D13" s="132" t="s">
        <v>117</v>
      </c>
      <c r="E13" s="132"/>
      <c r="F13" s="133"/>
      <c r="G13" s="134" t="s">
        <v>117</v>
      </c>
    </row>
    <row r="14" spans="3:7" ht="12.75">
      <c r="C14" s="21"/>
      <c r="D14" s="135"/>
      <c r="E14" s="135"/>
      <c r="F14" s="136"/>
      <c r="G14" s="135"/>
    </row>
    <row r="15" spans="1:7" ht="12.75">
      <c r="A15" s="11" t="s">
        <v>5</v>
      </c>
      <c r="C15" s="69">
        <v>38382.777</v>
      </c>
      <c r="D15" s="135">
        <v>29325</v>
      </c>
      <c r="E15" s="135"/>
      <c r="F15" s="136">
        <v>161174.054</v>
      </c>
      <c r="G15" s="135">
        <v>129620</v>
      </c>
    </row>
    <row r="16" spans="3:7" ht="12.75">
      <c r="C16" s="70"/>
      <c r="D16" s="135"/>
      <c r="E16" s="135"/>
      <c r="F16" s="136"/>
      <c r="G16" s="135"/>
    </row>
    <row r="17" spans="1:7" ht="12.75">
      <c r="A17" s="11" t="s">
        <v>19</v>
      </c>
      <c r="C17" s="71">
        <v>-38252.41165999998</v>
      </c>
      <c r="D17" s="135">
        <v>-27390</v>
      </c>
      <c r="E17" s="135"/>
      <c r="F17" s="136">
        <v>-157615.41165999998</v>
      </c>
      <c r="G17" s="135">
        <v>-123620</v>
      </c>
    </row>
    <row r="18" spans="3:7" ht="12.75">
      <c r="C18" s="69"/>
      <c r="D18" s="135"/>
      <c r="E18" s="135"/>
      <c r="F18" s="136"/>
      <c r="G18" s="135"/>
    </row>
    <row r="19" spans="1:7" ht="12.75">
      <c r="A19" s="11" t="s">
        <v>20</v>
      </c>
      <c r="C19" s="69">
        <v>946.9209999999999</v>
      </c>
      <c r="D19" s="135">
        <v>4</v>
      </c>
      <c r="E19" s="10"/>
      <c r="F19" s="136">
        <v>1801.771</v>
      </c>
      <c r="G19" s="135">
        <v>241</v>
      </c>
    </row>
    <row r="20" spans="3:7" ht="12.75">
      <c r="C20" s="72"/>
      <c r="D20" s="137"/>
      <c r="E20" s="10"/>
      <c r="F20" s="138"/>
      <c r="G20" s="137"/>
    </row>
    <row r="21" spans="1:7" ht="12.75">
      <c r="A21" s="11" t="s">
        <v>73</v>
      </c>
      <c r="C21" s="69">
        <f>SUM(C15:C20)</f>
        <v>1077.2863400000183</v>
      </c>
      <c r="D21" s="135">
        <f>SUM(D15:D20)</f>
        <v>1939</v>
      </c>
      <c r="E21" s="10"/>
      <c r="F21" s="136">
        <f>SUM(F15:F20)</f>
        <v>5360.41334000002</v>
      </c>
      <c r="G21" s="135">
        <f>SUM(G15:G19)</f>
        <v>6241</v>
      </c>
    </row>
    <row r="22" spans="3:7" ht="12.75">
      <c r="C22" s="69"/>
      <c r="D22" s="135"/>
      <c r="E22" s="10"/>
      <c r="F22" s="136"/>
      <c r="G22" s="135"/>
    </row>
    <row r="23" spans="1:7" ht="12.75">
      <c r="A23" s="11" t="s">
        <v>143</v>
      </c>
      <c r="C23" s="69">
        <v>-2551.664</v>
      </c>
      <c r="D23" s="135">
        <v>0</v>
      </c>
      <c r="E23" s="10"/>
      <c r="F23" s="136">
        <v>-2768.664</v>
      </c>
      <c r="G23" s="135">
        <v>0</v>
      </c>
    </row>
    <row r="24" spans="3:7" ht="12.75">
      <c r="C24" s="69"/>
      <c r="D24" s="135"/>
      <c r="E24" s="10"/>
      <c r="F24" s="136"/>
      <c r="G24" s="135"/>
    </row>
    <row r="25" spans="1:7" ht="12.75">
      <c r="A25" s="11" t="s">
        <v>21</v>
      </c>
      <c r="C25" s="69">
        <v>-440.461</v>
      </c>
      <c r="D25" s="135">
        <v>-270</v>
      </c>
      <c r="E25" s="10"/>
      <c r="F25" s="136">
        <v>-1447.461</v>
      </c>
      <c r="G25" s="135">
        <v>-783</v>
      </c>
    </row>
    <row r="26" spans="3:7" ht="12.75">
      <c r="C26" s="72"/>
      <c r="D26" s="137"/>
      <c r="E26" s="10"/>
      <c r="F26" s="138"/>
      <c r="G26" s="137"/>
    </row>
    <row r="27" spans="1:7" ht="12.75">
      <c r="A27" s="11" t="s">
        <v>86</v>
      </c>
      <c r="C27" s="69">
        <f>SUM(C21:C26)</f>
        <v>-1914.838659999982</v>
      </c>
      <c r="D27" s="135">
        <f>SUM(D21:D25)</f>
        <v>1669</v>
      </c>
      <c r="E27" s="10"/>
      <c r="F27" s="136">
        <f>SUM(F21:F26)</f>
        <v>1144.2883400000198</v>
      </c>
      <c r="G27" s="135">
        <f>SUM(G21:G25)</f>
        <v>5458</v>
      </c>
    </row>
    <row r="28" spans="3:7" ht="12.75">
      <c r="C28" s="69"/>
      <c r="D28" s="135"/>
      <c r="E28" s="10"/>
      <c r="F28" s="136"/>
      <c r="G28" s="135"/>
    </row>
    <row r="29" spans="1:7" ht="12.75">
      <c r="A29" s="11" t="s">
        <v>111</v>
      </c>
      <c r="C29" s="69">
        <v>460.96299999999997</v>
      </c>
      <c r="D29" s="139">
        <v>342</v>
      </c>
      <c r="E29" s="10"/>
      <c r="F29" s="151">
        <v>1680.963</v>
      </c>
      <c r="G29" s="135">
        <v>604</v>
      </c>
    </row>
    <row r="30" spans="3:7" ht="12.75">
      <c r="C30" s="69"/>
      <c r="D30" s="135"/>
      <c r="E30" s="10"/>
      <c r="F30" s="151"/>
      <c r="G30" s="135"/>
    </row>
    <row r="31" spans="1:7" ht="12.75">
      <c r="A31" s="11" t="s">
        <v>120</v>
      </c>
      <c r="C31" s="69">
        <v>-12.963999999999999</v>
      </c>
      <c r="D31" s="135">
        <v>-222</v>
      </c>
      <c r="E31" s="10"/>
      <c r="F31" s="151">
        <v>152.036</v>
      </c>
      <c r="G31" s="135">
        <v>-263</v>
      </c>
    </row>
    <row r="32" spans="3:7" ht="12.75">
      <c r="C32" s="72"/>
      <c r="D32" s="137"/>
      <c r="E32" s="10"/>
      <c r="F32" s="138"/>
      <c r="G32" s="137"/>
    </row>
    <row r="33" spans="1:7" ht="12.75">
      <c r="A33" s="11" t="s">
        <v>66</v>
      </c>
      <c r="C33" s="69">
        <f>SUM(C27:C32)</f>
        <v>-1466.839659999982</v>
      </c>
      <c r="D33" s="135">
        <f>SUM(D27:D31)</f>
        <v>1789</v>
      </c>
      <c r="E33" s="10"/>
      <c r="F33" s="69">
        <f>SUM(F27:F31)</f>
        <v>2977.28734000002</v>
      </c>
      <c r="G33" s="135">
        <f>SUM(G27:G31)</f>
        <v>5799</v>
      </c>
    </row>
    <row r="34" spans="3:7" ht="12.75">
      <c r="C34" s="69"/>
      <c r="D34" s="135"/>
      <c r="E34" s="10"/>
      <c r="F34" s="136"/>
      <c r="G34" s="135"/>
    </row>
    <row r="35" spans="1:7" ht="12.75">
      <c r="A35" s="11" t="s">
        <v>22</v>
      </c>
      <c r="C35" s="71">
        <v>405</v>
      </c>
      <c r="D35" s="135">
        <v>-333</v>
      </c>
      <c r="E35" s="10"/>
      <c r="F35" s="136">
        <v>-494.381</v>
      </c>
      <c r="G35" s="2">
        <v>-744</v>
      </c>
    </row>
    <row r="36" spans="3:7" ht="12.75">
      <c r="C36" s="72"/>
      <c r="D36" s="137"/>
      <c r="E36" s="10"/>
      <c r="F36" s="138"/>
      <c r="G36" s="137"/>
    </row>
    <row r="37" spans="1:7" ht="13.5" thickBot="1">
      <c r="A37" s="11" t="s">
        <v>87</v>
      </c>
      <c r="C37" s="140">
        <v>-1062</v>
      </c>
      <c r="D37" s="56">
        <f>SUM(D33:D35)</f>
        <v>1456</v>
      </c>
      <c r="E37" s="10"/>
      <c r="F37" s="140">
        <v>2483</v>
      </c>
      <c r="G37" s="56">
        <f>SUM(G33:G35)</f>
        <v>5055</v>
      </c>
    </row>
    <row r="38" spans="3:7" ht="13.5" thickTop="1">
      <c r="C38" s="69"/>
      <c r="D38" s="135"/>
      <c r="E38" s="10"/>
      <c r="F38" s="136"/>
      <c r="G38" s="135"/>
    </row>
    <row r="39" spans="1:7" ht="12.75">
      <c r="A39" s="11" t="s">
        <v>80</v>
      </c>
      <c r="C39" s="69"/>
      <c r="D39" s="135"/>
      <c r="E39" s="10"/>
      <c r="F39" s="136"/>
      <c r="G39" s="135"/>
    </row>
    <row r="40" spans="1:7" ht="12.75">
      <c r="A40" s="11" t="s">
        <v>81</v>
      </c>
      <c r="C40" s="69">
        <v>-1043</v>
      </c>
      <c r="D40" s="135">
        <v>1448</v>
      </c>
      <c r="E40" s="10">
        <v>1468.636649999997</v>
      </c>
      <c r="F40" s="156">
        <v>2369</v>
      </c>
      <c r="G40" s="135">
        <v>5098</v>
      </c>
    </row>
    <row r="41" spans="3:7" ht="12.75">
      <c r="C41" s="69"/>
      <c r="D41" s="135"/>
      <c r="E41" s="10"/>
      <c r="F41" s="156"/>
      <c r="G41" s="135"/>
    </row>
    <row r="42" spans="1:7" ht="12.75">
      <c r="A42" s="11" t="s">
        <v>23</v>
      </c>
      <c r="C42" s="73">
        <v>-19</v>
      </c>
      <c r="D42" s="135">
        <v>8</v>
      </c>
      <c r="E42" s="10">
        <v>124.64268999999999</v>
      </c>
      <c r="F42" s="151">
        <v>114</v>
      </c>
      <c r="G42" s="135">
        <v>-43</v>
      </c>
    </row>
    <row r="43" spans="3:7" ht="14.25" customHeight="1" thickBot="1">
      <c r="C43" s="140">
        <f>SUM(C40:C42)</f>
        <v>-1062</v>
      </c>
      <c r="D43" s="56">
        <f>SUM(D40:D42)</f>
        <v>1456</v>
      </c>
      <c r="E43" s="10"/>
      <c r="F43" s="140">
        <f>SUM(F40:F42)</f>
        <v>2483</v>
      </c>
      <c r="G43" s="56">
        <f>SUM(G40:G42)</f>
        <v>5055</v>
      </c>
    </row>
    <row r="44" spans="3:7" ht="13.5" thickTop="1">
      <c r="C44" s="70"/>
      <c r="D44" s="135"/>
      <c r="E44" s="10"/>
      <c r="F44" s="135"/>
      <c r="G44" s="135"/>
    </row>
    <row r="45" spans="3:7" ht="12.75" customHeight="1">
      <c r="C45" s="70"/>
      <c r="D45" s="135"/>
      <c r="E45" s="10"/>
      <c r="F45" s="136"/>
      <c r="G45" s="135"/>
    </row>
    <row r="46" spans="3:7" ht="12.75" customHeight="1">
      <c r="C46" s="70"/>
      <c r="D46" s="135"/>
      <c r="E46" s="10"/>
      <c r="F46" s="136"/>
      <c r="G46" s="135"/>
    </row>
    <row r="47" spans="1:7" ht="12.75" customHeight="1">
      <c r="A47" s="11" t="s">
        <v>109</v>
      </c>
      <c r="C47" s="70"/>
      <c r="D47" s="135"/>
      <c r="E47" s="10"/>
      <c r="F47" s="136"/>
      <c r="G47" s="135"/>
    </row>
    <row r="48" spans="1:7" ht="12.75" customHeight="1">
      <c r="A48" s="11" t="s">
        <v>110</v>
      </c>
      <c r="D48" s="135"/>
      <c r="E48" s="135"/>
      <c r="F48" s="135"/>
      <c r="G48" s="135"/>
    </row>
    <row r="49" spans="1:7" ht="12.75" customHeight="1" thickBot="1">
      <c r="A49" s="11" t="s">
        <v>108</v>
      </c>
      <c r="C49" s="126">
        <v>-1.14</v>
      </c>
      <c r="D49" s="141">
        <v>1.58</v>
      </c>
      <c r="E49" s="142"/>
      <c r="F49" s="131">
        <v>2.6</v>
      </c>
      <c r="G49" s="141">
        <v>5.59</v>
      </c>
    </row>
    <row r="50" spans="3:7" ht="12.75" customHeight="1" thickTop="1">
      <c r="C50" s="149"/>
      <c r="D50" s="142"/>
      <c r="E50" s="142"/>
      <c r="F50" s="150"/>
      <c r="G50" s="142"/>
    </row>
    <row r="51" spans="3:7" ht="12.75" customHeight="1">
      <c r="C51" s="70"/>
      <c r="D51" s="135"/>
      <c r="E51" s="10"/>
      <c r="F51" s="136"/>
      <c r="G51" s="135"/>
    </row>
    <row r="52" spans="4:8" ht="12.75">
      <c r="D52" s="135"/>
      <c r="E52" s="135"/>
      <c r="F52" s="135"/>
      <c r="G52" s="135"/>
      <c r="H52" s="54"/>
    </row>
    <row r="53" spans="3:7" ht="9.75" customHeight="1">
      <c r="C53" s="74"/>
      <c r="D53" s="12"/>
      <c r="E53" s="106"/>
      <c r="F53" s="107"/>
      <c r="G53" s="12"/>
    </row>
    <row r="54" spans="1:9" ht="12.75">
      <c r="A54" s="13" t="s">
        <v>88</v>
      </c>
      <c r="C54" s="13"/>
      <c r="D54" s="13"/>
      <c r="E54" s="13"/>
      <c r="F54" s="13"/>
      <c r="G54" s="13"/>
      <c r="H54" s="13"/>
      <c r="I54" s="13"/>
    </row>
    <row r="55" spans="1:5" ht="12.75">
      <c r="A55" s="13" t="s">
        <v>103</v>
      </c>
      <c r="E55" s="24"/>
    </row>
    <row r="56" ht="12.75">
      <c r="E56" s="24"/>
    </row>
    <row r="57" ht="12.75">
      <c r="E57" s="24"/>
    </row>
    <row r="58" ht="12.75">
      <c r="E58" s="24"/>
    </row>
    <row r="59" ht="12.75">
      <c r="E59" s="24"/>
    </row>
    <row r="60" ht="12.75">
      <c r="E60" s="24"/>
    </row>
    <row r="61" ht="12.75">
      <c r="E61" s="24"/>
    </row>
    <row r="62" ht="12.75">
      <c r="E62" s="24"/>
    </row>
    <row r="63" ht="12.75">
      <c r="E63" s="24"/>
    </row>
    <row r="64" ht="12.75">
      <c r="E64" s="24"/>
    </row>
    <row r="65" ht="12.75">
      <c r="E65" s="24"/>
    </row>
    <row r="66" ht="12.75">
      <c r="E66" s="24"/>
    </row>
    <row r="67" ht="12.75">
      <c r="E67" s="24"/>
    </row>
    <row r="68" ht="12.75">
      <c r="E68" s="24"/>
    </row>
    <row r="69" ht="12.75">
      <c r="E69" s="24"/>
    </row>
    <row r="70" ht="12.75">
      <c r="E70" s="24"/>
    </row>
    <row r="71" ht="12.75">
      <c r="E71" s="24"/>
    </row>
    <row r="72" ht="12.75">
      <c r="E72" s="24"/>
    </row>
    <row r="73" ht="12.75">
      <c r="E73" s="24"/>
    </row>
    <row r="74" ht="12.75">
      <c r="E74" s="24"/>
    </row>
    <row r="75" ht="12.75"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  <row r="81" ht="12.75">
      <c r="E81" s="24"/>
    </row>
    <row r="82" ht="12.75">
      <c r="E82" s="24"/>
    </row>
    <row r="83" ht="12.75">
      <c r="E83" s="24"/>
    </row>
    <row r="84" ht="12.75">
      <c r="E84" s="24"/>
    </row>
    <row r="85" ht="12.75">
      <c r="E85" s="24"/>
    </row>
    <row r="86" ht="12.75">
      <c r="E86" s="24"/>
    </row>
    <row r="87" ht="12.75">
      <c r="E87" s="24"/>
    </row>
    <row r="88" ht="12.75">
      <c r="E88" s="24"/>
    </row>
    <row r="89" ht="12.75">
      <c r="E89" s="24"/>
    </row>
    <row r="90" ht="12.75">
      <c r="E90" s="24"/>
    </row>
    <row r="91" ht="12.75">
      <c r="E91" s="24"/>
    </row>
  </sheetData>
  <sheetProtection/>
  <printOptions/>
  <pageMargins left="0.31" right="0.16" top="0.63" bottom="0.37" header="0.31" footer="0.22"/>
  <pageSetup horizontalDpi="300" verticalDpi="3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71"/>
  <sheetViews>
    <sheetView showGridLines="0" workbookViewId="0" topLeftCell="A34">
      <selection activeCell="C66" sqref="C66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16.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24</v>
      </c>
    </row>
    <row r="3" ht="12.75">
      <c r="A3" s="21"/>
    </row>
    <row r="4" ht="12.75">
      <c r="A4" s="22" t="s">
        <v>127</v>
      </c>
    </row>
    <row r="5" ht="12.75">
      <c r="A5" s="11" t="s">
        <v>11</v>
      </c>
    </row>
    <row r="7" spans="3:5" ht="12.75">
      <c r="C7" s="5" t="s">
        <v>25</v>
      </c>
      <c r="D7" s="8"/>
      <c r="E7" s="17" t="s">
        <v>26</v>
      </c>
    </row>
    <row r="8" spans="3:5" ht="12.75">
      <c r="C8" s="5" t="s">
        <v>27</v>
      </c>
      <c r="D8" s="8"/>
      <c r="E8" s="17" t="s">
        <v>28</v>
      </c>
    </row>
    <row r="9" spans="3:5" ht="12.75">
      <c r="C9" s="5" t="s">
        <v>29</v>
      </c>
      <c r="D9" s="8"/>
      <c r="E9" s="17" t="s">
        <v>30</v>
      </c>
    </row>
    <row r="10" spans="3:5" ht="12.75">
      <c r="C10" s="5" t="s">
        <v>16</v>
      </c>
      <c r="D10" s="8"/>
      <c r="E10" s="17" t="s">
        <v>31</v>
      </c>
    </row>
    <row r="11" spans="3:5" ht="12.75">
      <c r="C11" s="77" t="s">
        <v>132</v>
      </c>
      <c r="D11" s="8"/>
      <c r="E11" s="34" t="s">
        <v>76</v>
      </c>
    </row>
    <row r="12" spans="3:5" ht="12.75">
      <c r="C12" s="5" t="s">
        <v>0</v>
      </c>
      <c r="D12" s="4"/>
      <c r="E12" s="17" t="s">
        <v>0</v>
      </c>
    </row>
    <row r="13" ht="12.75">
      <c r="E13" s="132" t="s">
        <v>117</v>
      </c>
    </row>
    <row r="14" spans="1:5" ht="12.75">
      <c r="A14" s="161" t="s">
        <v>147</v>
      </c>
      <c r="E14" s="132"/>
    </row>
    <row r="15" spans="1:3" ht="12.75" customHeight="1">
      <c r="A15" s="6" t="s">
        <v>68</v>
      </c>
      <c r="C15" s="21"/>
    </row>
    <row r="16" spans="1:5" ht="12.75">
      <c r="A16" s="4" t="s">
        <v>32</v>
      </c>
      <c r="C16" s="21">
        <v>10767</v>
      </c>
      <c r="E16" s="11">
        <v>11505.117</v>
      </c>
    </row>
    <row r="17" spans="1:7" ht="12.75">
      <c r="A17" s="4" t="s">
        <v>154</v>
      </c>
      <c r="C17" s="21">
        <v>38408</v>
      </c>
      <c r="E17" s="11">
        <f>53716</f>
        <v>53716</v>
      </c>
      <c r="G17" s="39"/>
    </row>
    <row r="18" spans="1:5" ht="12.75">
      <c r="A18" s="4" t="s">
        <v>59</v>
      </c>
      <c r="C18" s="21">
        <v>12802</v>
      </c>
      <c r="E18" s="11">
        <v>11490.883</v>
      </c>
    </row>
    <row r="19" spans="1:7" ht="12.75">
      <c r="A19" s="4" t="s">
        <v>114</v>
      </c>
      <c r="C19" s="21">
        <v>469</v>
      </c>
      <c r="E19" s="11">
        <v>316</v>
      </c>
      <c r="G19" s="39"/>
    </row>
    <row r="20" spans="1:5" ht="12.75">
      <c r="A20" s="4" t="s">
        <v>58</v>
      </c>
      <c r="C20" s="21">
        <v>4262</v>
      </c>
      <c r="E20" s="11">
        <v>5787</v>
      </c>
    </row>
    <row r="21" spans="1:5" ht="12.75">
      <c r="A21" s="4" t="s">
        <v>115</v>
      </c>
      <c r="C21" s="21">
        <v>2476</v>
      </c>
      <c r="E21" s="11">
        <v>795</v>
      </c>
    </row>
    <row r="22" spans="1:5" ht="12.75">
      <c r="A22" s="4" t="s">
        <v>40</v>
      </c>
      <c r="C22" s="21">
        <v>0.0003399999999674037</v>
      </c>
      <c r="E22" s="11">
        <v>981</v>
      </c>
    </row>
    <row r="23" spans="1:5" ht="12.75">
      <c r="A23" s="4"/>
      <c r="C23" s="78">
        <f>SUM(C16:C22)</f>
        <v>69184.00034</v>
      </c>
      <c r="E23" s="23">
        <f>SUM(E16:E22)</f>
        <v>84591</v>
      </c>
    </row>
    <row r="24" ht="12" customHeight="1">
      <c r="C24" s="21"/>
    </row>
    <row r="25" spans="1:3" ht="12.75">
      <c r="A25" s="6" t="s">
        <v>33</v>
      </c>
      <c r="C25" s="21"/>
    </row>
    <row r="26" spans="1:5" ht="12.75">
      <c r="A26" s="4" t="s">
        <v>3</v>
      </c>
      <c r="C26" s="25">
        <v>55</v>
      </c>
      <c r="E26" s="24">
        <v>1677</v>
      </c>
    </row>
    <row r="27" spans="1:5" ht="12.75">
      <c r="A27" s="4" t="s">
        <v>71</v>
      </c>
      <c r="C27" s="25">
        <v>22049</v>
      </c>
      <c r="E27" s="24">
        <v>28960</v>
      </c>
    </row>
    <row r="28" spans="1:5" ht="12.75">
      <c r="A28" s="4" t="s">
        <v>43</v>
      </c>
      <c r="C28" s="25">
        <v>30693</v>
      </c>
      <c r="E28" s="24">
        <v>13526</v>
      </c>
    </row>
    <row r="29" spans="1:5" ht="12.75">
      <c r="A29" s="4" t="s">
        <v>155</v>
      </c>
      <c r="C29" s="25">
        <v>37826</v>
      </c>
      <c r="E29" s="24">
        <v>45854</v>
      </c>
    </row>
    <row r="30" spans="1:5" ht="12.75">
      <c r="A30" s="4" t="s">
        <v>156</v>
      </c>
      <c r="C30" s="25">
        <v>24692</v>
      </c>
      <c r="E30" s="24">
        <v>22998</v>
      </c>
    </row>
    <row r="31" spans="1:5" ht="12.75">
      <c r="A31" s="4" t="s">
        <v>44</v>
      </c>
      <c r="C31" s="25">
        <v>115</v>
      </c>
      <c r="E31" s="24">
        <v>150</v>
      </c>
    </row>
    <row r="32" spans="1:5" ht="12.75" hidden="1">
      <c r="A32" s="4" t="s">
        <v>133</v>
      </c>
      <c r="C32" s="25">
        <v>0</v>
      </c>
      <c r="E32" s="24"/>
    </row>
    <row r="33" spans="1:6" ht="12.75">
      <c r="A33" s="4" t="s">
        <v>79</v>
      </c>
      <c r="C33" s="98">
        <v>323</v>
      </c>
      <c r="E33" s="24">
        <v>591</v>
      </c>
      <c r="F33" s="37"/>
    </row>
    <row r="34" spans="1:6" ht="12.75">
      <c r="A34" s="4" t="s">
        <v>41</v>
      </c>
      <c r="C34" s="72">
        <v>2442</v>
      </c>
      <c r="E34" s="19">
        <v>2402</v>
      </c>
      <c r="F34" s="37"/>
    </row>
    <row r="35" spans="1:7" ht="12.75">
      <c r="A35" s="4"/>
      <c r="C35" s="159">
        <f>SUM(C26:C34)</f>
        <v>118195</v>
      </c>
      <c r="E35" s="160">
        <f>SUM(E26:E34)</f>
        <v>116158</v>
      </c>
      <c r="F35" s="37"/>
      <c r="G35" s="39"/>
    </row>
    <row r="36" spans="1:7" ht="12.75">
      <c r="A36" s="4" t="s">
        <v>153</v>
      </c>
      <c r="C36" s="21">
        <v>20112.101</v>
      </c>
      <c r="E36" s="24">
        <v>0</v>
      </c>
      <c r="F36" s="37"/>
      <c r="G36" s="39"/>
    </row>
    <row r="37" spans="1:7" ht="12.75">
      <c r="A37" s="4"/>
      <c r="C37" s="78">
        <f>C35+C36</f>
        <v>138307.101</v>
      </c>
      <c r="E37" s="23">
        <f>E35+E36</f>
        <v>116158</v>
      </c>
      <c r="F37" s="37"/>
      <c r="G37" s="39"/>
    </row>
    <row r="38" spans="1:7" ht="17.25" customHeight="1" thickBot="1">
      <c r="A38" s="161" t="s">
        <v>148</v>
      </c>
      <c r="C38" s="79">
        <f>C23+C37</f>
        <v>207491.10134</v>
      </c>
      <c r="E38" s="20">
        <f>E23+E37</f>
        <v>200749</v>
      </c>
      <c r="F38" s="37"/>
      <c r="G38" s="39"/>
    </row>
    <row r="39" spans="3:7" ht="12" customHeight="1" thickTop="1">
      <c r="C39" s="21"/>
      <c r="G39" s="24"/>
    </row>
    <row r="40" spans="1:7" ht="12" customHeight="1">
      <c r="A40" s="161" t="s">
        <v>149</v>
      </c>
      <c r="C40" s="21"/>
      <c r="G40" s="24"/>
    </row>
    <row r="41" spans="1:5" ht="12.75">
      <c r="A41" s="4" t="s">
        <v>4</v>
      </c>
      <c r="C41" s="21">
        <v>91279.667</v>
      </c>
      <c r="E41" s="11">
        <v>91280</v>
      </c>
    </row>
    <row r="42" spans="1:5" ht="12.75">
      <c r="A42" s="4" t="s">
        <v>1</v>
      </c>
      <c r="C42" s="25">
        <v>15950</v>
      </c>
      <c r="E42" s="10">
        <v>16348</v>
      </c>
    </row>
    <row r="43" spans="1:5" ht="12.75">
      <c r="A43" s="4" t="s">
        <v>150</v>
      </c>
      <c r="C43" s="80">
        <v>3111</v>
      </c>
      <c r="E43" s="19">
        <v>1343.435</v>
      </c>
    </row>
    <row r="44" spans="1:3" ht="2.25" customHeight="1">
      <c r="A44" s="4"/>
      <c r="C44" s="21"/>
    </row>
    <row r="45" spans="1:5" ht="11.25" customHeight="1">
      <c r="A45" s="4"/>
      <c r="C45" s="21">
        <f>SUM(C41:C44)</f>
        <v>110340.667</v>
      </c>
      <c r="E45" s="11">
        <f>SUM(E41:E44)</f>
        <v>108971.435</v>
      </c>
    </row>
    <row r="46" spans="1:5" ht="12.75">
      <c r="A46" s="4" t="s">
        <v>23</v>
      </c>
      <c r="C46" s="80">
        <v>1237.35649</v>
      </c>
      <c r="E46" s="19">
        <v>1309</v>
      </c>
    </row>
    <row r="47" spans="1:5" ht="12.75">
      <c r="A47" s="7" t="s">
        <v>82</v>
      </c>
      <c r="C47" s="78">
        <f>C45+C46</f>
        <v>111578.02349</v>
      </c>
      <c r="E47" s="19">
        <f>E45+E46</f>
        <v>110280.435</v>
      </c>
    </row>
    <row r="48" spans="1:3" ht="6.75" customHeight="1">
      <c r="A48" s="4"/>
      <c r="C48" s="21"/>
    </row>
    <row r="49" spans="1:3" ht="12.75">
      <c r="A49" s="6" t="s">
        <v>69</v>
      </c>
      <c r="C49" s="21"/>
    </row>
    <row r="50" spans="1:5" ht="12.75">
      <c r="A50" s="4" t="s">
        <v>42</v>
      </c>
      <c r="C50" s="69">
        <v>18029.913</v>
      </c>
      <c r="E50" s="11">
        <v>25439</v>
      </c>
    </row>
    <row r="51" spans="1:5" ht="12.75">
      <c r="A51" s="4" t="s">
        <v>36</v>
      </c>
      <c r="C51" s="69">
        <v>1880.279</v>
      </c>
      <c r="E51" s="11">
        <v>2019</v>
      </c>
    </row>
    <row r="52" spans="1:5" ht="12.75">
      <c r="A52" s="4"/>
      <c r="C52" s="78">
        <f>SUM(C50:C51)</f>
        <v>19910.192</v>
      </c>
      <c r="E52" s="23">
        <f>SUM(E50:E51)</f>
        <v>27458</v>
      </c>
    </row>
    <row r="53" spans="1:3" ht="12.75">
      <c r="A53" s="6" t="s">
        <v>34</v>
      </c>
      <c r="C53" s="21"/>
    </row>
    <row r="54" spans="1:5" ht="12.75">
      <c r="A54" s="4" t="s">
        <v>74</v>
      </c>
      <c r="C54" s="97">
        <v>3353</v>
      </c>
      <c r="E54" s="3">
        <v>1720</v>
      </c>
    </row>
    <row r="55" spans="1:5" ht="12.75">
      <c r="A55" s="4" t="s">
        <v>157</v>
      </c>
      <c r="C55" s="97">
        <v>20311</v>
      </c>
      <c r="E55" s="3">
        <v>36509</v>
      </c>
    </row>
    <row r="56" spans="1:5" ht="12.75">
      <c r="A56" s="4" t="s">
        <v>158</v>
      </c>
      <c r="C56" s="97">
        <v>3365</v>
      </c>
      <c r="E56" s="3">
        <v>4487</v>
      </c>
    </row>
    <row r="57" spans="1:5" ht="12.75" hidden="1">
      <c r="A57" s="4" t="s">
        <v>135</v>
      </c>
      <c r="C57" s="97">
        <v>0</v>
      </c>
      <c r="E57" s="3"/>
    </row>
    <row r="58" spans="1:5" ht="12.75" hidden="1">
      <c r="A58" s="4" t="s">
        <v>45</v>
      </c>
      <c r="C58" s="97">
        <v>0</v>
      </c>
      <c r="E58" s="3"/>
    </row>
    <row r="59" spans="1:5" ht="12.75" hidden="1">
      <c r="A59" s="4" t="s">
        <v>134</v>
      </c>
      <c r="C59" s="97">
        <v>0</v>
      </c>
      <c r="E59" s="3"/>
    </row>
    <row r="60" spans="1:9" ht="12.75">
      <c r="A60" s="4" t="s">
        <v>64</v>
      </c>
      <c r="C60" s="97">
        <v>9</v>
      </c>
      <c r="E60" s="3">
        <v>14</v>
      </c>
      <c r="H60" s="3"/>
      <c r="I60" s="3"/>
    </row>
    <row r="61" spans="1:9" ht="12.75">
      <c r="A61" s="4" t="s">
        <v>42</v>
      </c>
      <c r="C61" s="98">
        <v>48339</v>
      </c>
      <c r="E61" s="24">
        <v>19977</v>
      </c>
      <c r="H61" s="2"/>
      <c r="I61" s="2"/>
    </row>
    <row r="62" spans="1:9" ht="12.75">
      <c r="A62" s="4" t="s">
        <v>35</v>
      </c>
      <c r="C62" s="98">
        <v>626</v>
      </c>
      <c r="E62" s="24">
        <v>304</v>
      </c>
      <c r="I62" s="2"/>
    </row>
    <row r="63" spans="1:5" ht="12.75">
      <c r="A63" s="4"/>
      <c r="C63" s="78">
        <f>SUM(C54:C62)</f>
        <v>76003</v>
      </c>
      <c r="E63" s="23">
        <f>SUM(E54:E62)</f>
        <v>63011</v>
      </c>
    </row>
    <row r="64" spans="1:5" ht="12" customHeight="1">
      <c r="A64" s="7" t="s">
        <v>151</v>
      </c>
      <c r="C64" s="78">
        <f>C52+C63</f>
        <v>95913.192</v>
      </c>
      <c r="E64" s="23">
        <f>E52+E63</f>
        <v>90469</v>
      </c>
    </row>
    <row r="65" spans="1:5" ht="17.25" customHeight="1" thickBot="1">
      <c r="A65" s="7" t="s">
        <v>152</v>
      </c>
      <c r="C65" s="79">
        <f>C47+C64</f>
        <v>207491.21549</v>
      </c>
      <c r="E65" s="20">
        <f>E47+E64</f>
        <v>200749.435</v>
      </c>
    </row>
    <row r="66" spans="1:5" ht="13.5" thickTop="1">
      <c r="A66" s="4"/>
      <c r="C66" s="25"/>
      <c r="E66" s="24"/>
    </row>
    <row r="67" spans="1:5" ht="12.75">
      <c r="A67" s="52" t="s">
        <v>57</v>
      </c>
      <c r="B67" s="52"/>
      <c r="C67" s="162">
        <f>+(C45-C22)/C41</f>
        <v>1.2088197764788078</v>
      </c>
      <c r="E67" s="53">
        <f>+(E45-E22)/E41</f>
        <v>1.1830678680981594</v>
      </c>
    </row>
    <row r="68" spans="1:5" ht="12.75">
      <c r="A68" s="4"/>
      <c r="C68" s="24"/>
      <c r="E68" s="24"/>
    </row>
    <row r="69" spans="1:5" ht="6" customHeight="1">
      <c r="A69" s="4"/>
      <c r="C69" s="24"/>
      <c r="E69" s="24"/>
    </row>
    <row r="70" spans="1:8" ht="12.75">
      <c r="A70" s="13" t="s">
        <v>89</v>
      </c>
      <c r="B70" s="13"/>
      <c r="C70" s="13"/>
      <c r="D70" s="13"/>
      <c r="E70" s="13"/>
      <c r="F70" s="13"/>
      <c r="G70" s="13"/>
      <c r="H70" s="13"/>
    </row>
    <row r="71" ht="12.75">
      <c r="A71" s="13" t="s">
        <v>103</v>
      </c>
    </row>
  </sheetData>
  <sheetProtection/>
  <printOptions/>
  <pageMargins left="0.53" right="0.41" top="0.51" bottom="0.22" header="0.25" footer="0.18"/>
  <pageSetup fitToHeight="1" fitToWidth="1" horizontalDpi="300" verticalDpi="300" orientation="portrait" paperSize="9" scale="94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J123"/>
  <sheetViews>
    <sheetView showGridLines="0" workbookViewId="0" topLeftCell="A34">
      <selection activeCell="F56" sqref="F56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5" t="s">
        <v>6</v>
      </c>
      <c r="C1" s="7"/>
      <c r="D1" s="7"/>
      <c r="E1" s="7"/>
      <c r="H1" s="7" t="s">
        <v>9</v>
      </c>
    </row>
    <row r="2" spans="2:8" ht="12.75" customHeight="1">
      <c r="B2" s="25" t="s">
        <v>24</v>
      </c>
      <c r="G2" s="7"/>
      <c r="H2" s="40"/>
    </row>
    <row r="3" spans="2:8" ht="9" customHeight="1">
      <c r="B3" s="25"/>
      <c r="G3" s="7"/>
      <c r="H3" s="40"/>
    </row>
    <row r="4" spans="2:8" ht="12.75">
      <c r="B4" s="6" t="s">
        <v>129</v>
      </c>
      <c r="G4" s="5"/>
      <c r="H4" s="41"/>
    </row>
    <row r="5" spans="2:8" ht="12.75">
      <c r="B5" s="4" t="s">
        <v>11</v>
      </c>
      <c r="F5" s="5"/>
      <c r="G5" s="5"/>
      <c r="H5" s="41"/>
    </row>
    <row r="6" spans="6:8" ht="6.75" customHeight="1">
      <c r="F6" s="5"/>
      <c r="G6" s="5"/>
      <c r="H6" s="41"/>
    </row>
    <row r="7" spans="6:8" ht="12.75" customHeight="1">
      <c r="F7" s="112" t="s">
        <v>140</v>
      </c>
      <c r="G7" s="5"/>
      <c r="H7" s="152" t="s">
        <v>140</v>
      </c>
    </row>
    <row r="8" spans="3:8" ht="12.75" customHeight="1">
      <c r="C8" s="42"/>
      <c r="D8" s="42"/>
      <c r="E8" s="42"/>
      <c r="F8" s="5" t="s">
        <v>72</v>
      </c>
      <c r="G8" s="5"/>
      <c r="H8" s="41" t="s">
        <v>72</v>
      </c>
    </row>
    <row r="9" spans="1:8" ht="12.75" customHeight="1">
      <c r="A9" s="8"/>
      <c r="C9" s="43"/>
      <c r="D9" s="43"/>
      <c r="E9" s="43"/>
      <c r="F9" s="64" t="s">
        <v>141</v>
      </c>
      <c r="G9" s="5"/>
      <c r="H9" s="153" t="s">
        <v>142</v>
      </c>
    </row>
    <row r="10" spans="1:8" ht="12.75" customHeight="1">
      <c r="A10" s="8"/>
      <c r="E10" s="5"/>
      <c r="F10" s="41" t="s">
        <v>0</v>
      </c>
      <c r="G10" s="5"/>
      <c r="H10" s="41" t="s">
        <v>0</v>
      </c>
    </row>
    <row r="11" spans="1:8" ht="15" customHeight="1">
      <c r="A11" s="8"/>
      <c r="B11" s="7" t="s">
        <v>96</v>
      </c>
      <c r="D11" s="113"/>
      <c r="F11" s="41"/>
      <c r="G11" s="5"/>
      <c r="H11" s="61"/>
    </row>
    <row r="12" spans="1:8" ht="15" customHeight="1">
      <c r="A12" s="8"/>
      <c r="B12" s="4" t="s">
        <v>65</v>
      </c>
      <c r="F12" s="69">
        <v>2977</v>
      </c>
      <c r="G12" s="36"/>
      <c r="H12" s="60">
        <v>6005</v>
      </c>
    </row>
    <row r="13" spans="1:8" ht="10.5" customHeight="1">
      <c r="A13" s="8"/>
      <c r="F13" s="96"/>
      <c r="G13" s="36"/>
      <c r="H13" s="59"/>
    </row>
    <row r="14" spans="1:8" ht="15" customHeight="1">
      <c r="A14" s="8"/>
      <c r="B14" s="1" t="s">
        <v>53</v>
      </c>
      <c r="F14" s="96"/>
      <c r="G14" s="36"/>
      <c r="H14" s="59"/>
    </row>
    <row r="15" spans="1:8" ht="15" customHeight="1">
      <c r="A15" s="8"/>
      <c r="B15" s="4" t="s">
        <v>121</v>
      </c>
      <c r="E15" s="8"/>
      <c r="F15" s="93">
        <v>795</v>
      </c>
      <c r="G15" s="36"/>
      <c r="H15" s="59">
        <v>2424</v>
      </c>
    </row>
    <row r="16" spans="1:8" ht="15" customHeight="1">
      <c r="A16" s="8"/>
      <c r="B16" s="4" t="s">
        <v>51</v>
      </c>
      <c r="E16" s="8"/>
      <c r="F16" s="93">
        <v>684</v>
      </c>
      <c r="G16" s="36"/>
      <c r="H16" s="114">
        <v>-636</v>
      </c>
    </row>
    <row r="17" spans="1:8" ht="15" customHeight="1">
      <c r="A17" s="8"/>
      <c r="B17" s="4" t="s">
        <v>55</v>
      </c>
      <c r="E17" s="8"/>
      <c r="F17" s="95">
        <v>1447.461</v>
      </c>
      <c r="G17" s="36"/>
      <c r="H17" s="120">
        <v>783</v>
      </c>
    </row>
    <row r="18" spans="1:9" ht="15" customHeight="1">
      <c r="A18" s="8"/>
      <c r="B18" s="4" t="s">
        <v>97</v>
      </c>
      <c r="E18" s="8"/>
      <c r="F18" s="96">
        <f>SUM(F12:F17)</f>
        <v>5903.461</v>
      </c>
      <c r="G18" s="36"/>
      <c r="H18" s="59">
        <f>SUM(H12:H17)</f>
        <v>8576</v>
      </c>
      <c r="I18" s="42"/>
    </row>
    <row r="19" spans="1:9" ht="15" customHeight="1">
      <c r="A19" s="8"/>
      <c r="E19" s="8"/>
      <c r="F19" s="96"/>
      <c r="G19" s="36"/>
      <c r="H19" s="59"/>
      <c r="I19" s="42"/>
    </row>
    <row r="20" spans="1:8" ht="15" customHeight="1">
      <c r="A20" s="8"/>
      <c r="B20" s="4" t="s">
        <v>7</v>
      </c>
      <c r="C20" s="46"/>
      <c r="D20" s="46"/>
      <c r="E20" s="8"/>
      <c r="F20" s="97">
        <v>-4330</v>
      </c>
      <c r="G20" s="36"/>
      <c r="H20" s="114">
        <v>-4884</v>
      </c>
    </row>
    <row r="21" spans="1:8" ht="15" customHeight="1">
      <c r="A21" s="8"/>
      <c r="B21" s="4" t="s">
        <v>8</v>
      </c>
      <c r="C21" s="46"/>
      <c r="D21" s="46"/>
      <c r="E21" s="8"/>
      <c r="F21" s="72">
        <v>-14879.665999999997</v>
      </c>
      <c r="G21" s="36"/>
      <c r="H21" s="115">
        <v>9248</v>
      </c>
    </row>
    <row r="22" spans="1:8" ht="15" customHeight="1">
      <c r="A22" s="8"/>
      <c r="B22" s="4" t="s">
        <v>119</v>
      </c>
      <c r="C22" s="46"/>
      <c r="D22" s="46"/>
      <c r="E22" s="55"/>
      <c r="F22" s="98">
        <f>SUM(F18:F21)</f>
        <v>-13306.204999999998</v>
      </c>
      <c r="G22" s="36"/>
      <c r="H22" s="60">
        <f>SUM(H18:H21)</f>
        <v>12940</v>
      </c>
    </row>
    <row r="23" spans="1:8" ht="10.5" customHeight="1">
      <c r="A23" s="8"/>
      <c r="D23" s="46"/>
      <c r="E23" s="55"/>
      <c r="F23" s="94"/>
      <c r="G23" s="36"/>
      <c r="H23" s="59"/>
    </row>
    <row r="24" spans="1:8" ht="15" customHeight="1">
      <c r="A24" s="8"/>
      <c r="B24" s="4" t="s">
        <v>52</v>
      </c>
      <c r="C24" s="46"/>
      <c r="D24" s="46"/>
      <c r="E24" s="8"/>
      <c r="F24" s="98">
        <v>-1447</v>
      </c>
      <c r="G24" s="36"/>
      <c r="H24" s="116">
        <v>-783</v>
      </c>
    </row>
    <row r="25" spans="1:8" ht="15" customHeight="1">
      <c r="A25" s="8"/>
      <c r="B25" s="4" t="s">
        <v>54</v>
      </c>
      <c r="C25" s="46"/>
      <c r="D25" s="46"/>
      <c r="E25" s="8"/>
      <c r="F25" s="98">
        <v>-949.00107</v>
      </c>
      <c r="G25" s="36"/>
      <c r="H25" s="116">
        <v>-794</v>
      </c>
    </row>
    <row r="26" spans="1:8" ht="15" customHeight="1">
      <c r="A26" s="8"/>
      <c r="B26" s="4" t="s">
        <v>60</v>
      </c>
      <c r="C26" s="46"/>
      <c r="D26" s="46"/>
      <c r="E26" s="8"/>
      <c r="F26" s="72">
        <v>93.88696</v>
      </c>
      <c r="G26" s="36"/>
      <c r="H26" s="117">
        <v>410</v>
      </c>
    </row>
    <row r="27" spans="1:8" ht="15" customHeight="1">
      <c r="A27" s="8"/>
      <c r="B27" s="4" t="s">
        <v>118</v>
      </c>
      <c r="C27" s="46"/>
      <c r="D27" s="46"/>
      <c r="E27" s="55"/>
      <c r="F27" s="98">
        <f>F22+F24+F25+F26</f>
        <v>-15608.319109999999</v>
      </c>
      <c r="G27" s="36"/>
      <c r="H27" s="60">
        <f>SUM(H22:H26)</f>
        <v>11773</v>
      </c>
    </row>
    <row r="28" spans="1:8" ht="10.5" customHeight="1">
      <c r="A28" s="8"/>
      <c r="C28" s="46"/>
      <c r="D28" s="46"/>
      <c r="E28" s="55"/>
      <c r="F28" s="94"/>
      <c r="G28" s="36"/>
      <c r="H28" s="59"/>
    </row>
    <row r="29" spans="1:8" ht="15" customHeight="1">
      <c r="A29" s="8"/>
      <c r="B29" s="7" t="s">
        <v>98</v>
      </c>
      <c r="C29" s="46"/>
      <c r="D29" s="46"/>
      <c r="E29" s="55"/>
      <c r="F29" s="94"/>
      <c r="G29" s="36"/>
      <c r="H29" s="59"/>
    </row>
    <row r="30" spans="1:8" ht="15" customHeight="1">
      <c r="A30" s="8"/>
      <c r="B30" s="4" t="s">
        <v>56</v>
      </c>
      <c r="E30" s="8"/>
      <c r="F30" s="99">
        <v>1411</v>
      </c>
      <c r="G30" s="38"/>
      <c r="H30" s="128">
        <v>466</v>
      </c>
    </row>
    <row r="31" spans="1:8" ht="15" customHeight="1">
      <c r="A31" s="8"/>
      <c r="B31" s="4" t="s">
        <v>153</v>
      </c>
      <c r="E31" s="8"/>
      <c r="F31" s="100">
        <v>-2574</v>
      </c>
      <c r="G31" s="38"/>
      <c r="H31" s="163">
        <v>0</v>
      </c>
    </row>
    <row r="32" spans="1:8" ht="15" customHeight="1">
      <c r="A32" s="8"/>
      <c r="B32" s="4" t="s">
        <v>154</v>
      </c>
      <c r="E32" s="8"/>
      <c r="F32" s="100">
        <v>-1124</v>
      </c>
      <c r="G32" s="38"/>
      <c r="H32" s="66">
        <f>-34224</f>
        <v>-34224</v>
      </c>
    </row>
    <row r="33" spans="1:8" ht="15" customHeight="1">
      <c r="A33" s="8"/>
      <c r="B33" s="4" t="s">
        <v>77</v>
      </c>
      <c r="E33" s="8"/>
      <c r="F33" s="100">
        <v>-359.9046057000002</v>
      </c>
      <c r="G33" s="38"/>
      <c r="H33" s="157">
        <v>0</v>
      </c>
    </row>
    <row r="34" spans="1:8" ht="15" customHeight="1">
      <c r="A34" s="8"/>
      <c r="B34" s="4" t="s">
        <v>70</v>
      </c>
      <c r="E34" s="8"/>
      <c r="F34" s="100">
        <v>-1511.7383999999997</v>
      </c>
      <c r="G34" s="38"/>
      <c r="H34" s="66">
        <v>-903</v>
      </c>
    </row>
    <row r="35" spans="1:8" ht="15" customHeight="1" hidden="1">
      <c r="A35" s="8"/>
      <c r="B35" s="4" t="s">
        <v>78</v>
      </c>
      <c r="E35" s="8"/>
      <c r="F35" s="100">
        <v>0</v>
      </c>
      <c r="G35" s="38"/>
      <c r="H35" s="129">
        <v>0</v>
      </c>
    </row>
    <row r="36" spans="1:8" ht="15" customHeight="1">
      <c r="A36" s="8"/>
      <c r="B36" s="4" t="s">
        <v>67</v>
      </c>
      <c r="E36" s="8"/>
      <c r="F36" s="101">
        <v>85</v>
      </c>
      <c r="G36" s="38"/>
      <c r="H36" s="158"/>
    </row>
    <row r="37" spans="1:8" ht="15" customHeight="1">
      <c r="A37" s="8"/>
      <c r="B37" s="4" t="s">
        <v>145</v>
      </c>
      <c r="E37" s="8"/>
      <c r="F37" s="102">
        <f>SUM(F30:F36)</f>
        <v>-4073.6430057</v>
      </c>
      <c r="G37" s="38"/>
      <c r="H37" s="118">
        <f>SUM(H30:H36)</f>
        <v>-34661</v>
      </c>
    </row>
    <row r="38" spans="1:8" ht="12.75">
      <c r="A38" s="8"/>
      <c r="C38" s="46"/>
      <c r="D38" s="46"/>
      <c r="E38" s="55"/>
      <c r="F38" s="94"/>
      <c r="G38" s="36"/>
      <c r="H38" s="59"/>
    </row>
    <row r="39" spans="1:8" ht="15" customHeight="1">
      <c r="A39" s="8"/>
      <c r="B39" s="7" t="s">
        <v>122</v>
      </c>
      <c r="C39" s="46"/>
      <c r="D39" s="46"/>
      <c r="E39" s="55"/>
      <c r="F39" s="94"/>
      <c r="G39" s="36"/>
      <c r="H39" s="59"/>
    </row>
    <row r="40" spans="1:8" ht="15" customHeight="1" hidden="1">
      <c r="A40" s="8"/>
      <c r="B40" s="4" t="s">
        <v>52</v>
      </c>
      <c r="C40" s="46"/>
      <c r="D40" s="46"/>
      <c r="E40" s="55"/>
      <c r="F40" s="165"/>
      <c r="G40" s="36"/>
      <c r="H40" s="164">
        <v>0</v>
      </c>
    </row>
    <row r="41" spans="1:8" ht="15" customHeight="1">
      <c r="A41" s="8"/>
      <c r="B41" s="4" t="s">
        <v>116</v>
      </c>
      <c r="C41" s="47"/>
      <c r="D41" s="47"/>
      <c r="E41" s="8"/>
      <c r="F41" s="166">
        <v>4895.12</v>
      </c>
      <c r="G41" s="38"/>
      <c r="H41" s="167">
        <v>17642</v>
      </c>
    </row>
    <row r="42" spans="1:8" ht="15" customHeight="1">
      <c r="A42" s="8"/>
      <c r="B42" s="4" t="s">
        <v>93</v>
      </c>
      <c r="C42" s="47"/>
      <c r="D42" s="47"/>
      <c r="E42" s="8"/>
      <c r="F42" s="154">
        <v>-999</v>
      </c>
      <c r="G42" s="38"/>
      <c r="H42" s="155">
        <v>-996</v>
      </c>
    </row>
    <row r="43" spans="1:8" ht="15" customHeight="1">
      <c r="A43" s="8"/>
      <c r="B43" s="4" t="s">
        <v>146</v>
      </c>
      <c r="C43" s="47"/>
      <c r="D43" s="47"/>
      <c r="E43" s="8"/>
      <c r="F43" s="103">
        <v>150</v>
      </c>
      <c r="G43" s="38"/>
      <c r="H43" s="124">
        <v>0</v>
      </c>
    </row>
    <row r="44" spans="1:8" ht="15" customHeight="1">
      <c r="A44" s="8"/>
      <c r="B44" s="4" t="s">
        <v>123</v>
      </c>
      <c r="C44" s="46"/>
      <c r="D44" s="46"/>
      <c r="E44" s="55"/>
      <c r="F44" s="95">
        <f>SUM(F40:F43)</f>
        <v>4046.12</v>
      </c>
      <c r="G44" s="38"/>
      <c r="H44" s="62">
        <f>SUM(H41:H42)</f>
        <v>16646</v>
      </c>
    </row>
    <row r="45" spans="1:8" ht="15" customHeight="1">
      <c r="A45" s="8"/>
      <c r="B45" s="7" t="s">
        <v>113</v>
      </c>
      <c r="E45" s="55"/>
      <c r="F45" s="98">
        <f>F27+F37+F44</f>
        <v>-15635.842115700001</v>
      </c>
      <c r="G45" s="38"/>
      <c r="H45" s="60">
        <f>H27+H37+H44</f>
        <v>-6242</v>
      </c>
    </row>
    <row r="46" spans="1:8" ht="10.5" customHeight="1">
      <c r="A46" s="8"/>
      <c r="C46" s="48"/>
      <c r="D46" s="48"/>
      <c r="E46" s="55"/>
      <c r="F46" s="94"/>
      <c r="G46" s="38"/>
      <c r="H46" s="60"/>
    </row>
    <row r="47" spans="1:8" ht="15" customHeight="1">
      <c r="A47" s="8"/>
      <c r="B47" s="7" t="s">
        <v>99</v>
      </c>
      <c r="C47" s="48"/>
      <c r="D47" s="48"/>
      <c r="E47" s="55"/>
      <c r="F47" s="104">
        <v>241</v>
      </c>
      <c r="G47" s="38"/>
      <c r="H47" s="116">
        <v>6483</v>
      </c>
    </row>
    <row r="48" spans="1:10" ht="10.5" customHeight="1">
      <c r="A48" s="8"/>
      <c r="C48" s="48"/>
      <c r="D48" s="48"/>
      <c r="E48" s="55"/>
      <c r="F48" s="105"/>
      <c r="G48" s="38"/>
      <c r="H48" s="49"/>
      <c r="I48" s="50"/>
      <c r="J48" s="51"/>
    </row>
    <row r="49" spans="1:8" ht="15.75" customHeight="1" thickBot="1">
      <c r="A49" s="8"/>
      <c r="B49" s="7" t="s">
        <v>100</v>
      </c>
      <c r="C49" s="48"/>
      <c r="D49" s="48"/>
      <c r="E49" s="55"/>
      <c r="F49" s="119">
        <f>SUM(F45:F47)</f>
        <v>-15394.842115700001</v>
      </c>
      <c r="G49" s="38"/>
      <c r="H49" s="56">
        <f>SUM(H45:H47)</f>
        <v>241</v>
      </c>
    </row>
    <row r="50" spans="1:8" ht="9" customHeight="1" thickTop="1">
      <c r="A50" s="8"/>
      <c r="C50" s="9"/>
      <c r="D50" s="9"/>
      <c r="E50" s="9"/>
      <c r="F50" s="11"/>
      <c r="G50" s="11"/>
      <c r="H50" s="10"/>
    </row>
    <row r="51" spans="1:8" ht="12" customHeight="1">
      <c r="A51" s="8"/>
      <c r="B51" s="4" t="s">
        <v>101</v>
      </c>
      <c r="C51" s="9"/>
      <c r="D51" s="9"/>
      <c r="E51" s="9"/>
      <c r="F51" s="24"/>
      <c r="G51" s="36"/>
      <c r="H51" s="45"/>
    </row>
    <row r="52" spans="1:8" ht="15.75" customHeight="1">
      <c r="A52" s="8"/>
      <c r="B52" s="4" t="s">
        <v>102</v>
      </c>
      <c r="C52" s="9"/>
      <c r="D52" s="9"/>
      <c r="E52" s="9"/>
      <c r="F52" s="24"/>
      <c r="G52" s="36"/>
      <c r="H52" s="45"/>
    </row>
    <row r="53" spans="1:8" ht="15.75" customHeight="1" hidden="1">
      <c r="A53" s="8"/>
      <c r="C53" s="9"/>
      <c r="D53" s="9"/>
      <c r="E53" s="9"/>
      <c r="F53" s="24" t="e">
        <f>F48-#REF!</f>
        <v>#REF!</v>
      </c>
      <c r="G53" s="36"/>
      <c r="H53" s="45"/>
    </row>
    <row r="54" spans="1:8" ht="6.75" customHeight="1">
      <c r="A54" s="8"/>
      <c r="C54" s="9"/>
      <c r="D54" s="9"/>
      <c r="E54" s="9"/>
      <c r="F54" s="36"/>
      <c r="G54" s="36"/>
      <c r="H54" s="45"/>
    </row>
    <row r="55" spans="1:8" ht="12.75">
      <c r="A55" s="8"/>
      <c r="B55" s="13" t="s">
        <v>105</v>
      </c>
      <c r="F55" s="36"/>
      <c r="G55" s="36"/>
      <c r="H55" s="36"/>
    </row>
    <row r="56" spans="1:8" ht="12.75">
      <c r="A56" s="8"/>
      <c r="B56" s="13" t="s">
        <v>106</v>
      </c>
      <c r="F56" s="36"/>
      <c r="G56" s="36"/>
      <c r="H56" s="36"/>
    </row>
    <row r="57" spans="1:8" ht="12.75">
      <c r="A57" s="8"/>
      <c r="F57" s="36"/>
      <c r="G57" s="36"/>
      <c r="H57" s="36"/>
    </row>
    <row r="58" spans="1:8" ht="12.75">
      <c r="A58" s="8"/>
      <c r="F58" s="36"/>
      <c r="G58" s="36"/>
      <c r="H58" s="36"/>
    </row>
    <row r="59" spans="1:8" ht="12.75">
      <c r="A59" s="8"/>
      <c r="F59" s="36"/>
      <c r="G59" s="36"/>
      <c r="H59" s="36"/>
    </row>
    <row r="60" spans="1:8" ht="12.75">
      <c r="A60" s="8"/>
      <c r="F60" s="36"/>
      <c r="G60" s="36"/>
      <c r="H60" s="36"/>
    </row>
    <row r="61" spans="1:8" ht="12.75">
      <c r="A61" s="8"/>
      <c r="F61" s="36"/>
      <c r="G61" s="36"/>
      <c r="H61" s="36"/>
    </row>
    <row r="62" spans="1:8" ht="12.75">
      <c r="A62" s="8"/>
      <c r="F62" s="36"/>
      <c r="G62" s="36"/>
      <c r="H62" s="36"/>
    </row>
    <row r="63" spans="1:8" ht="12.75">
      <c r="A63" s="8"/>
      <c r="F63" s="36"/>
      <c r="G63" s="36"/>
      <c r="H63" s="36"/>
    </row>
    <row r="64" spans="1:8" ht="12.75">
      <c r="A64" s="8"/>
      <c r="F64" s="36"/>
      <c r="G64" s="36"/>
      <c r="H64" s="36"/>
    </row>
    <row r="65" spans="1:8" ht="12.75">
      <c r="A65" s="8"/>
      <c r="F65" s="36"/>
      <c r="G65" s="36"/>
      <c r="H65" s="36"/>
    </row>
    <row r="66" spans="1:8" ht="12.75">
      <c r="A66" s="8"/>
      <c r="F66" s="36"/>
      <c r="G66" s="36"/>
      <c r="H66" s="36"/>
    </row>
    <row r="67" spans="1:8" ht="12.75">
      <c r="A67" s="8"/>
      <c r="F67" s="36"/>
      <c r="G67" s="36"/>
      <c r="H67" s="36"/>
    </row>
    <row r="68" spans="1:8" ht="12.75">
      <c r="A68" s="8"/>
      <c r="F68" s="36"/>
      <c r="G68" s="36"/>
      <c r="H68" s="36"/>
    </row>
    <row r="69" spans="1:8" ht="12.75">
      <c r="A69" s="8"/>
      <c r="F69" s="36"/>
      <c r="G69" s="36"/>
      <c r="H69" s="36"/>
    </row>
    <row r="70" spans="1:8" ht="12.75">
      <c r="A70" s="8"/>
      <c r="F70" s="36"/>
      <c r="G70" s="36"/>
      <c r="H70" s="36"/>
    </row>
    <row r="71" spans="1:8" ht="12.75">
      <c r="A71" s="8"/>
      <c r="F71" s="36"/>
      <c r="G71" s="36"/>
      <c r="H71" s="36"/>
    </row>
    <row r="72" spans="1:8" ht="12.75">
      <c r="A72" s="8"/>
      <c r="F72" s="36"/>
      <c r="G72" s="36"/>
      <c r="H72" s="36"/>
    </row>
    <row r="73" spans="1:8" ht="12.75">
      <c r="A73" s="8"/>
      <c r="F73" s="36"/>
      <c r="G73" s="36"/>
      <c r="H73" s="36"/>
    </row>
    <row r="74" spans="1:8" ht="12.75">
      <c r="A74" s="8"/>
      <c r="F74" s="36"/>
      <c r="G74" s="36"/>
      <c r="H74" s="36"/>
    </row>
    <row r="75" spans="1:8" ht="12.75">
      <c r="A75" s="8"/>
      <c r="F75" s="36"/>
      <c r="G75" s="36"/>
      <c r="H75" s="36"/>
    </row>
    <row r="76" spans="1:8" ht="12.75">
      <c r="A76" s="8"/>
      <c r="F76" s="36"/>
      <c r="G76" s="36"/>
      <c r="H76" s="36"/>
    </row>
    <row r="77" spans="1:8" ht="12.75">
      <c r="A77" s="8"/>
      <c r="F77" s="36"/>
      <c r="G77" s="36"/>
      <c r="H77" s="36"/>
    </row>
    <row r="78" spans="1:8" ht="12.75">
      <c r="A78" s="8"/>
      <c r="F78" s="36"/>
      <c r="G78" s="36"/>
      <c r="H78" s="36"/>
    </row>
    <row r="79" spans="1:8" ht="12.75">
      <c r="A79" s="8"/>
      <c r="F79" s="36"/>
      <c r="G79" s="36"/>
      <c r="H79" s="36"/>
    </row>
    <row r="80" spans="1:8" ht="12.75">
      <c r="A80" s="8"/>
      <c r="F80" s="36"/>
      <c r="G80" s="36"/>
      <c r="H80" s="36"/>
    </row>
    <row r="81" spans="1:8" ht="12.75">
      <c r="A81" s="8"/>
      <c r="F81" s="36"/>
      <c r="G81" s="36"/>
      <c r="H81" s="36"/>
    </row>
    <row r="82" spans="1:8" ht="12.75">
      <c r="A82" s="8"/>
      <c r="F82" s="36"/>
      <c r="G82" s="36"/>
      <c r="H82" s="36"/>
    </row>
    <row r="83" spans="1:8" ht="12.75">
      <c r="A83" s="8"/>
      <c r="F83" s="36"/>
      <c r="G83" s="36"/>
      <c r="H83" s="36"/>
    </row>
    <row r="84" spans="1:8" ht="12.75">
      <c r="A84" s="8"/>
      <c r="F84" s="36"/>
      <c r="G84" s="36"/>
      <c r="H84" s="36"/>
    </row>
    <row r="85" spans="1:8" ht="12.75">
      <c r="A85" s="8"/>
      <c r="F85" s="36"/>
      <c r="G85" s="36"/>
      <c r="H85" s="36"/>
    </row>
    <row r="86" spans="1:8" ht="12.75">
      <c r="A86" s="8"/>
      <c r="F86" s="36"/>
      <c r="G86" s="36"/>
      <c r="H86" s="36"/>
    </row>
    <row r="87" spans="1:8" ht="12.75">
      <c r="A87" s="8"/>
      <c r="F87" s="36"/>
      <c r="G87" s="36"/>
      <c r="H87" s="36"/>
    </row>
    <row r="88" spans="1:8" ht="12.75">
      <c r="A88" s="8"/>
      <c r="F88" s="36"/>
      <c r="G88" s="36"/>
      <c r="H88" s="36"/>
    </row>
    <row r="89" spans="1:8" ht="12.75">
      <c r="A89" s="8"/>
      <c r="F89" s="36"/>
      <c r="G89" s="36"/>
      <c r="H89" s="36"/>
    </row>
    <row r="90" spans="1:8" ht="12.75">
      <c r="A90" s="8"/>
      <c r="F90" s="36"/>
      <c r="G90" s="36"/>
      <c r="H90" s="36"/>
    </row>
    <row r="91" spans="1:8" ht="12.75">
      <c r="A91" s="8"/>
      <c r="F91" s="36"/>
      <c r="G91" s="36"/>
      <c r="H91" s="36"/>
    </row>
    <row r="92" spans="1:8" ht="12.75">
      <c r="A92" s="8"/>
      <c r="F92" s="36"/>
      <c r="G92" s="36"/>
      <c r="H92" s="36"/>
    </row>
    <row r="93" spans="1:8" ht="12.75">
      <c r="A93" s="8"/>
      <c r="F93" s="36"/>
      <c r="G93" s="36"/>
      <c r="H93" s="36"/>
    </row>
    <row r="94" spans="1:8" ht="12.75">
      <c r="A94" s="8"/>
      <c r="F94" s="36"/>
      <c r="G94" s="36"/>
      <c r="H94" s="36"/>
    </row>
    <row r="95" spans="1:8" ht="12.75">
      <c r="A95" s="8"/>
      <c r="F95" s="36"/>
      <c r="G95" s="36"/>
      <c r="H95" s="36"/>
    </row>
    <row r="96" spans="1:8" ht="12.75">
      <c r="A96" s="8"/>
      <c r="F96" s="36"/>
      <c r="G96" s="36"/>
      <c r="H96" s="36"/>
    </row>
    <row r="97" spans="1:8" ht="12.75">
      <c r="A97" s="8"/>
      <c r="F97" s="36"/>
      <c r="G97" s="36"/>
      <c r="H97" s="36"/>
    </row>
    <row r="98" spans="1:8" ht="12.75">
      <c r="A98" s="8"/>
      <c r="F98" s="36"/>
      <c r="G98" s="36"/>
      <c r="H98" s="36"/>
    </row>
    <row r="99" spans="1:8" ht="12.75">
      <c r="A99" s="8"/>
      <c r="F99" s="36"/>
      <c r="G99" s="36"/>
      <c r="H99" s="36"/>
    </row>
    <row r="100" spans="1:8" ht="12.75">
      <c r="A100" s="8"/>
      <c r="F100" s="36"/>
      <c r="G100" s="36"/>
      <c r="H100" s="36"/>
    </row>
    <row r="101" spans="1:8" ht="12.75">
      <c r="A101" s="8"/>
      <c r="F101" s="36"/>
      <c r="G101" s="36"/>
      <c r="H101" s="36"/>
    </row>
    <row r="102" spans="1:8" ht="12.75">
      <c r="A102" s="8"/>
      <c r="F102" s="36"/>
      <c r="G102" s="36"/>
      <c r="H102" s="36"/>
    </row>
    <row r="103" spans="1:8" ht="12.75">
      <c r="A103" s="8"/>
      <c r="F103" s="36"/>
      <c r="G103" s="36"/>
      <c r="H103" s="36"/>
    </row>
    <row r="104" spans="1:8" ht="12.75">
      <c r="A104" s="8"/>
      <c r="F104" s="36"/>
      <c r="G104" s="36"/>
      <c r="H104" s="36"/>
    </row>
    <row r="105" spans="1:8" ht="12.75">
      <c r="A105" s="8"/>
      <c r="F105" s="36"/>
      <c r="G105" s="36"/>
      <c r="H105" s="36"/>
    </row>
    <row r="106" spans="1:8" ht="12.75">
      <c r="A106" s="8"/>
      <c r="F106" s="36"/>
      <c r="G106" s="36"/>
      <c r="H106" s="36"/>
    </row>
    <row r="107" spans="1:8" ht="12.75">
      <c r="A107" s="8"/>
      <c r="F107" s="36"/>
      <c r="G107" s="36"/>
      <c r="H107" s="36"/>
    </row>
    <row r="108" spans="1:8" ht="12.75">
      <c r="A108" s="8"/>
      <c r="F108" s="36"/>
      <c r="G108" s="36"/>
      <c r="H108" s="36"/>
    </row>
    <row r="109" spans="1:8" ht="12.75">
      <c r="A109" s="8"/>
      <c r="F109" s="36"/>
      <c r="G109" s="36"/>
      <c r="H109" s="36"/>
    </row>
    <row r="110" spans="1:8" ht="12.75">
      <c r="A110" s="8"/>
      <c r="F110" s="36"/>
      <c r="G110" s="36"/>
      <c r="H110" s="36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</sheetData>
  <sheetProtection/>
  <printOptions/>
  <pageMargins left="0.54" right="0.23" top="0.5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 topLeftCell="A13">
      <selection activeCell="I24" sqref="I24"/>
    </sheetView>
  </sheetViews>
  <sheetFormatPr defaultColWidth="9.33203125" defaultRowHeight="12.75"/>
  <cols>
    <col min="1" max="1" width="4" style="27" customWidth="1"/>
    <col min="2" max="2" width="3.66015625" style="27" customWidth="1"/>
    <col min="3" max="3" width="1.171875" style="27" customWidth="1"/>
    <col min="4" max="4" width="31.5" style="27" customWidth="1"/>
    <col min="5" max="5" width="1.83203125" style="27" customWidth="1"/>
    <col min="6" max="6" width="10" style="27" bestFit="1" customWidth="1"/>
    <col min="7" max="7" width="11.83203125" style="27" customWidth="1"/>
    <col min="8" max="8" width="14" style="27" customWidth="1"/>
    <col min="9" max="9" width="13.33203125" style="27" customWidth="1"/>
    <col min="10" max="10" width="10" style="27" bestFit="1" customWidth="1"/>
    <col min="11" max="11" width="10.5" style="27" bestFit="1" customWidth="1"/>
    <col min="12" max="12" width="10" style="27" bestFit="1" customWidth="1"/>
    <col min="13" max="16384" width="10.66015625" style="27" customWidth="1"/>
  </cols>
  <sheetData>
    <row r="1" ht="15.75" customHeight="1">
      <c r="A1" s="26" t="s">
        <v>6</v>
      </c>
    </row>
    <row r="2" ht="14.25" customHeight="1">
      <c r="A2" s="26" t="s">
        <v>24</v>
      </c>
    </row>
    <row r="3" ht="12.75">
      <c r="A3" s="26"/>
    </row>
    <row r="4" ht="15.75" customHeight="1">
      <c r="A4" s="28" t="s">
        <v>128</v>
      </c>
    </row>
    <row r="5" ht="15.75" customHeight="1">
      <c r="A5" s="29" t="s">
        <v>11</v>
      </c>
    </row>
    <row r="6" ht="12.75" customHeight="1">
      <c r="A6" s="29"/>
    </row>
    <row r="7" spans="1:7" ht="12.75" customHeight="1">
      <c r="A7" s="29"/>
      <c r="F7" s="35" t="s">
        <v>107</v>
      </c>
      <c r="G7" s="35"/>
    </row>
    <row r="8" spans="6:12" ht="13.5" customHeight="1">
      <c r="F8" s="81"/>
      <c r="G8" s="82" t="s">
        <v>50</v>
      </c>
      <c r="H8" s="83"/>
      <c r="I8" s="84" t="s">
        <v>37</v>
      </c>
      <c r="J8" s="35"/>
      <c r="K8" s="30"/>
      <c r="L8" s="30"/>
    </row>
    <row r="9" spans="6:12" ht="13.5" customHeight="1">
      <c r="F9" s="85" t="s">
        <v>38</v>
      </c>
      <c r="G9" s="85" t="s">
        <v>39</v>
      </c>
      <c r="H9" s="85" t="s">
        <v>47</v>
      </c>
      <c r="I9" s="85" t="s">
        <v>90</v>
      </c>
      <c r="J9" s="85"/>
      <c r="K9" s="85" t="s">
        <v>83</v>
      </c>
      <c r="L9" s="85" t="s">
        <v>2</v>
      </c>
    </row>
    <row r="10" spans="1:12" ht="13.5" customHeight="1">
      <c r="A10" s="31"/>
      <c r="F10" s="86" t="s">
        <v>49</v>
      </c>
      <c r="G10" s="86" t="s">
        <v>48</v>
      </c>
      <c r="H10" s="86" t="s">
        <v>46</v>
      </c>
      <c r="I10" s="86" t="s">
        <v>91</v>
      </c>
      <c r="J10" s="86" t="s">
        <v>2</v>
      </c>
      <c r="K10" s="86" t="s">
        <v>84</v>
      </c>
      <c r="L10" s="86" t="s">
        <v>85</v>
      </c>
    </row>
    <row r="11" spans="1:12" ht="13.5" customHeight="1">
      <c r="A11" s="35"/>
      <c r="E11" s="30"/>
      <c r="F11" s="85" t="s">
        <v>0</v>
      </c>
      <c r="G11" s="85" t="s">
        <v>0</v>
      </c>
      <c r="H11" s="85" t="s">
        <v>0</v>
      </c>
      <c r="I11" s="85" t="s">
        <v>0</v>
      </c>
      <c r="J11" s="85" t="s">
        <v>0</v>
      </c>
      <c r="K11" s="85" t="s">
        <v>0</v>
      </c>
      <c r="L11" s="85" t="s">
        <v>0</v>
      </c>
    </row>
    <row r="12" spans="1:10" ht="10.5" customHeight="1">
      <c r="A12" s="35"/>
      <c r="E12" s="30"/>
      <c r="F12" s="85"/>
      <c r="G12" s="85"/>
      <c r="H12" s="85"/>
      <c r="I12" s="85"/>
      <c r="J12" s="85"/>
    </row>
    <row r="13" spans="1:10" ht="15" customHeight="1">
      <c r="A13" s="63" t="s">
        <v>136</v>
      </c>
      <c r="B13" s="108"/>
      <c r="C13" s="108"/>
      <c r="D13" s="109"/>
      <c r="E13" s="110"/>
      <c r="F13" s="85"/>
      <c r="G13" s="85"/>
      <c r="H13" s="85"/>
      <c r="I13" s="85"/>
      <c r="J13" s="85"/>
    </row>
    <row r="14" spans="1:10" ht="11.25" customHeight="1">
      <c r="A14" s="35"/>
      <c r="B14" s="35"/>
      <c r="C14" s="35"/>
      <c r="D14" s="35"/>
      <c r="E14" s="35"/>
      <c r="F14" s="85"/>
      <c r="G14" s="35"/>
      <c r="H14" s="35"/>
      <c r="I14" s="85"/>
      <c r="J14" s="85"/>
    </row>
    <row r="15" spans="1:12" ht="15" customHeight="1">
      <c r="A15" s="35" t="s">
        <v>104</v>
      </c>
      <c r="B15" s="35"/>
      <c r="C15" s="35"/>
      <c r="D15" s="35"/>
      <c r="E15" s="35"/>
      <c r="F15" s="87">
        <v>91280</v>
      </c>
      <c r="G15" s="63">
        <v>15950</v>
      </c>
      <c r="H15" s="63">
        <v>397.876</v>
      </c>
      <c r="I15" s="87">
        <v>1343</v>
      </c>
      <c r="J15" s="87">
        <f>SUM(F15:I15)</f>
        <v>108970.876</v>
      </c>
      <c r="K15" s="27">
        <v>1309</v>
      </c>
      <c r="L15" s="27">
        <f>SUM(J15:K15)</f>
        <v>110279.876</v>
      </c>
    </row>
    <row r="16" spans="1:12" ht="11.25" customHeight="1">
      <c r="A16" s="35"/>
      <c r="B16" s="35"/>
      <c r="C16" s="35"/>
      <c r="D16" s="35"/>
      <c r="E16" s="35"/>
      <c r="F16" s="63"/>
      <c r="G16" s="63"/>
      <c r="H16" s="63"/>
      <c r="I16" s="63"/>
      <c r="J16" s="127"/>
      <c r="K16" s="35"/>
      <c r="L16" s="35"/>
    </row>
    <row r="17" spans="1:12" ht="11.25" customHeight="1">
      <c r="A17" s="35" t="s">
        <v>112</v>
      </c>
      <c r="B17" s="35"/>
      <c r="C17" s="35"/>
      <c r="D17" s="35"/>
      <c r="E17" s="35"/>
      <c r="F17" s="63">
        <v>0</v>
      </c>
      <c r="G17" s="63">
        <v>0</v>
      </c>
      <c r="H17" s="63">
        <f>-H15</f>
        <v>-397.876</v>
      </c>
      <c r="I17" s="87">
        <f>-H17</f>
        <v>397.876</v>
      </c>
      <c r="J17" s="127">
        <v>0</v>
      </c>
      <c r="K17" s="35">
        <v>0</v>
      </c>
      <c r="L17" s="35">
        <v>0</v>
      </c>
    </row>
    <row r="18" spans="1:12" ht="11.25" customHeight="1">
      <c r="A18" s="35"/>
      <c r="B18" s="35"/>
      <c r="C18" s="35"/>
      <c r="D18" s="35"/>
      <c r="E18" s="35"/>
      <c r="F18" s="63"/>
      <c r="G18" s="63"/>
      <c r="H18" s="63"/>
      <c r="I18" s="87"/>
      <c r="J18" s="127"/>
      <c r="K18" s="35"/>
      <c r="L18" s="35"/>
    </row>
    <row r="19" spans="1:12" ht="11.25" customHeight="1">
      <c r="A19" s="35" t="s">
        <v>144</v>
      </c>
      <c r="B19" s="35"/>
      <c r="C19" s="35"/>
      <c r="D19" s="35"/>
      <c r="E19" s="35"/>
      <c r="F19" s="63">
        <v>0</v>
      </c>
      <c r="G19" s="63">
        <v>0</v>
      </c>
      <c r="H19" s="63">
        <v>0</v>
      </c>
      <c r="I19" s="87">
        <v>0</v>
      </c>
      <c r="J19" s="127">
        <v>0</v>
      </c>
      <c r="K19" s="35">
        <v>150</v>
      </c>
      <c r="L19" s="35">
        <v>150</v>
      </c>
    </row>
    <row r="20" spans="1:12" ht="11.25" customHeight="1">
      <c r="A20" s="35"/>
      <c r="B20" s="35"/>
      <c r="C20" s="35"/>
      <c r="D20" s="35"/>
      <c r="E20" s="35"/>
      <c r="F20" s="63"/>
      <c r="G20" s="63"/>
      <c r="H20" s="63"/>
      <c r="I20" s="63"/>
      <c r="J20" s="127"/>
      <c r="K20" s="35"/>
      <c r="L20" s="35"/>
    </row>
    <row r="21" spans="1:12" ht="11.25" customHeight="1">
      <c r="A21" s="35" t="s">
        <v>124</v>
      </c>
      <c r="B21" s="35"/>
      <c r="C21" s="35"/>
      <c r="D21" s="35"/>
      <c r="E21" s="35"/>
      <c r="F21" s="63">
        <v>0</v>
      </c>
      <c r="G21" s="63">
        <v>0</v>
      </c>
      <c r="H21" s="63">
        <v>0</v>
      </c>
      <c r="I21" s="63">
        <v>0</v>
      </c>
      <c r="J21" s="127">
        <v>0</v>
      </c>
      <c r="K21" s="35">
        <v>-335</v>
      </c>
      <c r="L21" s="35">
        <v>-335</v>
      </c>
    </row>
    <row r="22" spans="1:12" ht="11.25" customHeight="1">
      <c r="A22" s="35"/>
      <c r="B22" s="35"/>
      <c r="C22" s="35"/>
      <c r="D22" s="35"/>
      <c r="E22" s="35"/>
      <c r="F22" s="63"/>
      <c r="G22" s="63"/>
      <c r="H22" s="63"/>
      <c r="I22" s="63"/>
      <c r="J22" s="127"/>
      <c r="K22" s="35"/>
      <c r="L22" s="35"/>
    </row>
    <row r="23" spans="1:12" ht="13.5" customHeight="1">
      <c r="A23" s="35" t="s">
        <v>92</v>
      </c>
      <c r="B23" s="35"/>
      <c r="C23" s="35"/>
      <c r="D23" s="35"/>
      <c r="E23" s="35"/>
      <c r="F23" s="89">
        <v>0</v>
      </c>
      <c r="G23" s="89">
        <v>0</v>
      </c>
      <c r="H23" s="89">
        <v>0</v>
      </c>
      <c r="I23" s="63">
        <v>2370</v>
      </c>
      <c r="J23" s="88">
        <f>SUM(F23:I23)</f>
        <v>2370</v>
      </c>
      <c r="K23" s="35">
        <v>113.71448999999998</v>
      </c>
      <c r="L23" s="35">
        <f>SUM(J23:K23)</f>
        <v>2483.71449</v>
      </c>
    </row>
    <row r="24" spans="1:12" ht="11.25" customHeight="1">
      <c r="A24" s="35"/>
      <c r="B24" s="35"/>
      <c r="C24" s="35"/>
      <c r="D24" s="35"/>
      <c r="E24" s="35"/>
      <c r="F24" s="121"/>
      <c r="G24" s="121"/>
      <c r="H24" s="121"/>
      <c r="I24" s="122"/>
      <c r="J24" s="123"/>
      <c r="K24" s="35"/>
      <c r="L24" s="35"/>
    </row>
    <row r="25" spans="1:12" ht="13.5" customHeight="1">
      <c r="A25" s="35" t="s">
        <v>125</v>
      </c>
      <c r="B25" s="35"/>
      <c r="C25" s="35"/>
      <c r="D25" s="35"/>
      <c r="E25" s="35"/>
      <c r="F25" s="87">
        <v>0</v>
      </c>
      <c r="G25" s="87">
        <v>0</v>
      </c>
      <c r="H25" s="87">
        <v>0</v>
      </c>
      <c r="I25" s="63">
        <v>-1000</v>
      </c>
      <c r="J25" s="88">
        <f>SUM(F25:I25)</f>
        <v>-1000</v>
      </c>
      <c r="K25" s="87">
        <v>0</v>
      </c>
      <c r="L25" s="35">
        <f>+J25+K25</f>
        <v>-1000</v>
      </c>
    </row>
    <row r="26" spans="1:12" ht="11.25" customHeight="1">
      <c r="A26" s="35"/>
      <c r="B26" s="35"/>
      <c r="C26" s="35"/>
      <c r="D26" s="35"/>
      <c r="E26" s="35"/>
      <c r="F26" s="90"/>
      <c r="G26" s="90"/>
      <c r="H26" s="90"/>
      <c r="I26" s="91"/>
      <c r="J26" s="92"/>
      <c r="K26" s="35"/>
      <c r="L26" s="35"/>
    </row>
    <row r="27" spans="1:12" ht="16.5" customHeight="1">
      <c r="A27" s="35" t="s">
        <v>138</v>
      </c>
      <c r="B27" s="35"/>
      <c r="C27" s="35"/>
      <c r="D27" s="35"/>
      <c r="E27" s="111"/>
      <c r="F27" s="130">
        <f aca="true" t="shared" si="0" ref="F27:K27">SUM(F15:F26)</f>
        <v>91280</v>
      </c>
      <c r="G27" s="130">
        <f t="shared" si="0"/>
        <v>15950</v>
      </c>
      <c r="H27" s="130">
        <f t="shared" si="0"/>
        <v>0</v>
      </c>
      <c r="I27" s="130">
        <f>SUM(I15:I26)</f>
        <v>3110.876</v>
      </c>
      <c r="J27" s="130">
        <f>SUM(J15:J26)</f>
        <v>110340.876</v>
      </c>
      <c r="K27" s="125">
        <f t="shared" si="0"/>
        <v>1237.71449</v>
      </c>
      <c r="L27" s="125">
        <f>SUM(J27:K27)</f>
        <v>111578.59049</v>
      </c>
    </row>
    <row r="28" spans="5:12" ht="3.75" customHeight="1" thickBot="1">
      <c r="E28" s="32"/>
      <c r="F28" s="65"/>
      <c r="G28" s="65"/>
      <c r="H28" s="65"/>
      <c r="I28" s="65"/>
      <c r="J28" s="65"/>
      <c r="K28" s="33"/>
      <c r="L28" s="33"/>
    </row>
    <row r="29" ht="12" customHeight="1" thickTop="1">
      <c r="E29" s="32"/>
    </row>
    <row r="30" ht="15" customHeight="1">
      <c r="E30" s="32"/>
    </row>
    <row r="31" ht="17.25" customHeight="1">
      <c r="E31" s="32"/>
    </row>
    <row r="32" ht="12" customHeight="1">
      <c r="E32" s="32"/>
    </row>
    <row r="33" spans="1:5" ht="15.75" customHeight="1">
      <c r="A33" s="143" t="s">
        <v>137</v>
      </c>
      <c r="E33" s="32"/>
    </row>
    <row r="34" ht="11.25" customHeight="1"/>
    <row r="35" spans="1:12" ht="13.5" customHeight="1">
      <c r="A35" s="27" t="s">
        <v>94</v>
      </c>
      <c r="F35" s="27">
        <v>91280</v>
      </c>
      <c r="G35" s="27">
        <v>15950</v>
      </c>
      <c r="H35" s="27">
        <v>398</v>
      </c>
      <c r="I35" s="27">
        <v>-2759</v>
      </c>
      <c r="J35" s="144">
        <f>SUM(F35:I35)</f>
        <v>104869</v>
      </c>
      <c r="K35" s="30">
        <v>1352</v>
      </c>
      <c r="L35" s="27">
        <f>+J35+K35</f>
        <v>106221</v>
      </c>
    </row>
    <row r="36" spans="6:10" ht="11.25" customHeight="1">
      <c r="F36" s="32"/>
      <c r="G36" s="32"/>
      <c r="H36" s="32"/>
      <c r="I36" s="30"/>
      <c r="J36" s="144"/>
    </row>
    <row r="37" spans="1:12" ht="13.5" customHeight="1">
      <c r="A37" s="27" t="s">
        <v>92</v>
      </c>
      <c r="F37" s="32">
        <v>0</v>
      </c>
      <c r="G37" s="32">
        <v>0</v>
      </c>
      <c r="H37" s="32">
        <v>0</v>
      </c>
      <c r="I37" s="27">
        <v>5098</v>
      </c>
      <c r="J37" s="144">
        <f>SUM(F37:I37)</f>
        <v>5098</v>
      </c>
      <c r="K37" s="27">
        <v>-43</v>
      </c>
      <c r="L37" s="27">
        <f>+J37+K37</f>
        <v>5055</v>
      </c>
    </row>
    <row r="38" spans="6:10" ht="13.5" customHeight="1">
      <c r="F38" s="32"/>
      <c r="G38" s="32"/>
      <c r="H38" s="32"/>
      <c r="J38" s="144"/>
    </row>
    <row r="39" spans="1:12" ht="13.5" customHeight="1">
      <c r="A39" s="27" t="s">
        <v>125</v>
      </c>
      <c r="F39" s="32">
        <v>0</v>
      </c>
      <c r="G39" s="32">
        <v>0</v>
      </c>
      <c r="H39" s="32">
        <v>0</v>
      </c>
      <c r="I39" s="27">
        <v>-996</v>
      </c>
      <c r="J39" s="144">
        <f>SUM(F39:I39)</f>
        <v>-996</v>
      </c>
      <c r="K39" s="32">
        <v>0</v>
      </c>
      <c r="L39" s="27">
        <f>+J39+K39</f>
        <v>-996</v>
      </c>
    </row>
    <row r="40" spans="5:10" ht="11.25" customHeight="1">
      <c r="E40" s="145"/>
      <c r="F40" s="146"/>
      <c r="G40" s="146"/>
      <c r="H40" s="146"/>
      <c r="I40" s="147"/>
      <c r="J40" s="146"/>
    </row>
    <row r="41" spans="1:12" ht="16.5" customHeight="1">
      <c r="A41" s="27" t="s">
        <v>139</v>
      </c>
      <c r="E41" s="32"/>
      <c r="F41" s="27">
        <f aca="true" t="shared" si="1" ref="F41:L41">SUM(F35:F40)</f>
        <v>91280</v>
      </c>
      <c r="G41" s="27">
        <f t="shared" si="1"/>
        <v>15950</v>
      </c>
      <c r="H41" s="27">
        <f>SUM(H35:H40)</f>
        <v>398</v>
      </c>
      <c r="I41" s="27">
        <f>SUM(I35:I40)</f>
        <v>1343</v>
      </c>
      <c r="J41" s="27">
        <f>SUM(J35:J40)</f>
        <v>108971</v>
      </c>
      <c r="K41" s="148">
        <f t="shared" si="1"/>
        <v>1309</v>
      </c>
      <c r="L41" s="148">
        <f t="shared" si="1"/>
        <v>110280</v>
      </c>
    </row>
    <row r="42" spans="5:12" ht="3.75" customHeight="1" thickBot="1">
      <c r="E42" s="32"/>
      <c r="F42" s="33"/>
      <c r="G42" s="33"/>
      <c r="H42" s="33"/>
      <c r="I42" s="33"/>
      <c r="J42" s="33"/>
      <c r="K42" s="33"/>
      <c r="L42" s="33"/>
    </row>
    <row r="43" ht="13.5" thickTop="1">
      <c r="E43" s="32"/>
    </row>
    <row r="44" ht="12.75">
      <c r="E44" s="32"/>
    </row>
    <row r="45" ht="12.75">
      <c r="E45" s="32"/>
    </row>
    <row r="46" ht="12.75">
      <c r="E46" s="32"/>
    </row>
    <row r="47" ht="12.75">
      <c r="E47" s="32"/>
    </row>
    <row r="48" ht="15.75" customHeight="1"/>
    <row r="49" ht="12.75">
      <c r="A49" s="13" t="s">
        <v>95</v>
      </c>
    </row>
    <row r="50" ht="12.75">
      <c r="A50" s="13" t="s">
        <v>103</v>
      </c>
    </row>
  </sheetData>
  <sheetProtection/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85" r:id="rId2"/>
  <headerFooter alignWithMargins="0">
    <oddHeader>&amp;RFN:&amp;F&amp;A
DATE:&amp;D&amp;T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showGridLines="0" workbookViewId="0" topLeftCell="A1">
      <selection activeCell="E15" sqref="E15"/>
    </sheetView>
  </sheetViews>
  <sheetFormatPr defaultColWidth="9.33203125" defaultRowHeight="12.75"/>
  <cols>
    <col min="1" max="1" width="26.5" style="11" customWidth="1"/>
    <col min="2" max="2" width="2.16015625" style="11" customWidth="1"/>
    <col min="3" max="3" width="17" style="11" customWidth="1"/>
    <col min="4" max="4" width="20" style="11" customWidth="1"/>
    <col min="5" max="5" width="17.83203125" style="11" customWidth="1"/>
    <col min="6" max="6" width="19.16015625" style="11" customWidth="1"/>
    <col min="7" max="16384" width="9.33203125" style="11" customWidth="1"/>
  </cols>
  <sheetData>
    <row r="1" ht="12.75">
      <c r="A1" s="7" t="s">
        <v>75</v>
      </c>
    </row>
    <row r="2" ht="12.75">
      <c r="A2" s="7" t="s">
        <v>10</v>
      </c>
    </row>
    <row r="3" ht="12.75">
      <c r="A3" s="7"/>
    </row>
    <row r="4" ht="12.75">
      <c r="A4" s="6" t="s">
        <v>61</v>
      </c>
    </row>
    <row r="5" spans="1:2" ht="12.75">
      <c r="A5" s="4" t="s">
        <v>11</v>
      </c>
      <c r="B5" s="13"/>
    </row>
    <row r="7" spans="3:9" ht="12.75">
      <c r="C7" s="14" t="s">
        <v>12</v>
      </c>
      <c r="D7" s="14"/>
      <c r="E7" s="15" t="s">
        <v>13</v>
      </c>
      <c r="F7" s="15"/>
      <c r="G7" s="16"/>
      <c r="I7" s="16"/>
    </row>
    <row r="8" spans="3:9" ht="12.75">
      <c r="C8" s="14"/>
      <c r="D8" s="17" t="s">
        <v>15</v>
      </c>
      <c r="E8" s="15"/>
      <c r="F8" s="18" t="s">
        <v>15</v>
      </c>
      <c r="G8" s="16"/>
      <c r="I8" s="16"/>
    </row>
    <row r="9" spans="3:6" ht="12.75">
      <c r="C9" s="67" t="s">
        <v>14</v>
      </c>
      <c r="D9" s="17" t="s">
        <v>17</v>
      </c>
      <c r="E9" s="75" t="s">
        <v>14</v>
      </c>
      <c r="F9" s="18" t="s">
        <v>17</v>
      </c>
    </row>
    <row r="10" spans="3:6" ht="12.75">
      <c r="C10" s="67" t="s">
        <v>16</v>
      </c>
      <c r="D10" s="17" t="s">
        <v>16</v>
      </c>
      <c r="E10" s="75" t="s">
        <v>18</v>
      </c>
      <c r="F10" s="18" t="s">
        <v>16</v>
      </c>
    </row>
    <row r="11" spans="3:6" ht="12.75">
      <c r="C11" s="67" t="s">
        <v>130</v>
      </c>
      <c r="D11" s="17" t="s">
        <v>131</v>
      </c>
      <c r="E11" s="75" t="str">
        <f>C11</f>
        <v>(31-08-07)</v>
      </c>
      <c r="F11" s="18" t="str">
        <f>D11</f>
        <v>(31-08-06)</v>
      </c>
    </row>
    <row r="12" spans="3:6" ht="12.75">
      <c r="C12" s="67" t="s">
        <v>0</v>
      </c>
      <c r="D12" s="17" t="s">
        <v>0</v>
      </c>
      <c r="E12" s="67" t="s">
        <v>0</v>
      </c>
      <c r="F12" s="17" t="s">
        <v>0</v>
      </c>
    </row>
    <row r="13" spans="3:6" ht="12.75">
      <c r="C13" s="67"/>
      <c r="D13" s="17"/>
      <c r="E13" s="75"/>
      <c r="F13" s="18"/>
    </row>
    <row r="14" spans="3:5" ht="12.75">
      <c r="C14" s="21"/>
      <c r="E14" s="21"/>
    </row>
    <row r="15" spans="1:6" ht="12.75">
      <c r="A15" s="11" t="s">
        <v>86</v>
      </c>
      <c r="C15" s="21">
        <v>-1915</v>
      </c>
      <c r="D15" s="11">
        <v>1669</v>
      </c>
      <c r="E15" s="21">
        <v>1144</v>
      </c>
      <c r="F15" s="11">
        <v>5458</v>
      </c>
    </row>
    <row r="16" spans="3:6" ht="12.75">
      <c r="C16" s="136"/>
      <c r="D16" s="135"/>
      <c r="E16" s="136"/>
      <c r="F16" s="135"/>
    </row>
    <row r="17" spans="1:6" ht="12.75">
      <c r="A17" s="11" t="s">
        <v>62</v>
      </c>
      <c r="C17" s="136">
        <f>55-41</f>
        <v>14</v>
      </c>
      <c r="D17" s="135">
        <v>46</v>
      </c>
      <c r="E17" s="136">
        <v>55</v>
      </c>
      <c r="F17" s="135">
        <v>95</v>
      </c>
    </row>
    <row r="18" spans="3:6" ht="12.75">
      <c r="C18" s="136"/>
      <c r="D18" s="135"/>
      <c r="E18" s="136"/>
      <c r="F18" s="135"/>
    </row>
    <row r="19" spans="1:6" ht="12.75">
      <c r="A19" s="11" t="s">
        <v>63</v>
      </c>
      <c r="C19" s="136">
        <v>440</v>
      </c>
      <c r="D19" s="135">
        <v>270</v>
      </c>
      <c r="E19" s="136">
        <v>1447</v>
      </c>
      <c r="F19" s="135">
        <v>783</v>
      </c>
    </row>
    <row r="20" ht="12.75">
      <c r="E20" s="21"/>
    </row>
  </sheetData>
  <sheetProtection/>
  <printOptions/>
  <pageMargins left="0.5" right="0.25" top="0.57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winxp</cp:lastModifiedBy>
  <cp:lastPrinted>2007-10-30T02:32:24Z</cp:lastPrinted>
  <dcterms:created xsi:type="dcterms:W3CDTF">1999-10-14T02:08:55Z</dcterms:created>
  <dcterms:modified xsi:type="dcterms:W3CDTF">2007-10-30T02:51:58Z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1290644978</vt:i4>
  </property>
  <property fmtid="{D5CDD505-2E9C-101B-9397-08002B2CF9AE}" pid="3" name="_EmailSubject">
    <vt:lpwstr>4th quarterly result for the period 31 August 2007 - last amended copy</vt:lpwstr>
  </property>
  <property fmtid="{D5CDD505-2E9C-101B-9397-08002B2CF9AE}" pid="4" name="_AuthorEmailDisplayName">
    <vt:lpwstr>Lee Hoi Sim</vt:lpwstr>
  </property>
  <property fmtid="{D5CDD505-2E9C-101B-9397-08002B2CF9AE}" pid="5" name="_PreviousAdHocReviewCycleID">
    <vt:i4>-547077766</vt:i4>
  </property>
  <property fmtid="{D5CDD505-2E9C-101B-9397-08002B2CF9AE}" pid="6" name="_ReviewingToolsShownOnce">
    <vt:lpwstr/>
  </property>
</Properties>
</file>